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0E8F5D29-6C68-4B0E-AEEF-856A16567785}" xr6:coauthVersionLast="47" xr6:coauthVersionMax="47" xr10:uidLastSave="{00000000-0000-0000-0000-000000000000}"/>
  <bookViews>
    <workbookView xWindow="28680" yWindow="-120" windowWidth="29040" windowHeight="15840" xr2:uid="{51CF69BB-D424-4EF9-ABEC-6F2652A85D9F}"/>
  </bookViews>
  <sheets>
    <sheet name="Prise en Main" sheetId="40" r:id="rId1"/>
    <sheet name="Analyse Client N N-1" sheetId="1" r:id="rId2"/>
    <sheet name="RIK_PARAMS" sheetId="39" state="veryHidden" r:id="rId3"/>
  </sheets>
  <externalReferences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0" i="1" l="1"/>
  <c r="R10" i="1"/>
  <c r="R8" i="1"/>
  <c r="U8" i="1"/>
  <c r="BL11" i="1"/>
  <c r="T44" i="1"/>
  <c r="D40" i="1"/>
  <c r="BK3" i="1"/>
  <c r="BE3" i="1"/>
  <c r="L48" i="1"/>
  <c r="L44" i="1"/>
  <c r="BQ5" i="1" l="1"/>
  <c r="BR5" i="1"/>
  <c r="BR4" i="1"/>
  <c r="B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BE3" authorId="0" shapeId="0" xr:uid="{CDD1FCF0-8A62-4B5A-8FB4-DE54D727458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BK3" authorId="0" shapeId="0" xr:uid="{98DA1BF3-2279-42F6-A0FB-4CE288A2896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D40" authorId="0" shapeId="0" xr:uid="{DD3A63E6-B8F5-4002-B9AF-86C14C1A02B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T44" authorId="0" shapeId="0" xr:uid="{B6271ACA-7FDC-4E84-84C4-540CD37D449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<sst xmlns="http://schemas.openxmlformats.org/spreadsheetml/2006/main" count="65" uniqueCount="60">
  <si>
    <t>CLIENT</t>
  </si>
  <si>
    <t>*</t>
  </si>
  <si>
    <t>CA HT Net</t>
  </si>
  <si>
    <t>Total</t>
  </si>
  <si>
    <t>Qté Vendues</t>
  </si>
  <si>
    <t>Statistique 1</t>
  </si>
  <si>
    <t>CEE</t>
  </si>
  <si>
    <t>Centre</t>
  </si>
  <si>
    <t>Est</t>
  </si>
  <si>
    <t>Ouest</t>
  </si>
  <si>
    <t>Sud</t>
  </si>
  <si>
    <t>TOP 10 FACTURES</t>
  </si>
  <si>
    <t>Intitulé Client</t>
  </si>
  <si>
    <t>N° de pièce</t>
  </si>
  <si>
    <t>COMPARATIF CA N / N-1</t>
  </si>
  <si>
    <t>ANALYSE CLIENT N/N-1</t>
  </si>
  <si>
    <t>SOCIÉTÉ</t>
  </si>
  <si>
    <t>PÉRIODE DE DÉBUT</t>
  </si>
  <si>
    <t>PÉRIODE DE FIN</t>
  </si>
  <si>
    <t>N-1</t>
  </si>
  <si>
    <t>TOP 10 DES CLIENTS (CA)</t>
  </si>
  <si>
    <t>N</t>
  </si>
  <si>
    <t>Bijou SA</t>
  </si>
  <si>
    <t>Cristaux liquides</t>
  </si>
  <si>
    <t>FA00003</t>
  </si>
  <si>
    <t>Ciselure</t>
  </si>
  <si>
    <t>FA00002</t>
  </si>
  <si>
    <t>La Montre du Quartier</t>
  </si>
  <si>
    <t>FA00001</t>
  </si>
  <si>
    <t>Grenat pour toi</t>
  </si>
  <si>
    <t>FA00006</t>
  </si>
  <si>
    <t>Diamant Vert</t>
  </si>
  <si>
    <t>FA00005</t>
  </si>
  <si>
    <t>Carat S.a.r.l</t>
  </si>
  <si>
    <t>Platine &amp; fils</t>
  </si>
  <si>
    <t>201206</t>
  </si>
  <si>
    <t>Nord</t>
  </si>
  <si>
    <t>FA00018</t>
  </si>
  <si>
    <t>FA00017</t>
  </si>
  <si>
    <t>Directy Sarl</t>
  </si>
  <si>
    <t>201305</t>
  </si>
  <si>
    <t>FA00012</t>
  </si>
  <si>
    <t>FA00015</t>
  </si>
  <si>
    <t>FA00020</t>
  </si>
  <si>
    <t>Période</t>
  </si>
  <si>
    <t>201301</t>
  </si>
  <si>
    <t>201302</t>
  </si>
  <si>
    <t>201303</t>
  </si>
  <si>
    <t>201304</t>
  </si>
  <si>
    <t>RÉPARTITION GÉOGRAPHIQUE DES VOLUMES</t>
  </si>
  <si>
    <t>ÉVOLUTION DU CA PAR PÉRIODE</t>
  </si>
  <si>
    <t>{_x000D_
  "Name": "CacheManager_Analyse Client N N-1",_x000D_
  "Column": 3,_x000D_
  "Length": 3,_x000D_
  "IsEncrypted": false_x000D_
}</t>
  </si>
  <si>
    <t>{_x000D_
  "Formulas": {_x000D_
    "=RIK_AC(\"INF12__;INF01@E=1,S=1140,G=0,T=0,P=0:@R=A,S=1163,V={0}:R=B,S=1118,V=Facture..Facture comptabilisée:R=C,S=1080,V={1}:R=D,S=1083,V={2}:R=E,S=1002|1002,V={3}:\";$I$7;$Q$7;$M$7;$E$7)": 1,_x000D_
    "=RIK_AC(\"INF12__;INF01@E=1,S=1140,G=0,T=0,P=0:@R=A,S=1163,V={0}:R=B,S=1118,V=Facture..Facture comptabilisée:R=C,S=1080,V={1}:R=D,S=1083,V={2}:R=E,S=1002|1002,V={3}:\";$I$7;$Q$8;$M$7;$E$7)": 2,_x000D_
    "=RIK_AC(\"INF12__;INF01@E=1,S=1140,G=0,T=0,P=0:@R=A,S=1163,V={0}:R=B,S=1118,V=Facture..Facture comptabilisée:R=C,S=1080,V={1}:R=D,S=1083,V={2}:R=E,S=1002|1002,V={3}:\";$K$7;$U$7;$O$7;$F$7)": 3,_x000D_
    "=RIK_AC(\"INF12__;INF01@E=1,S=1140,G=0,T=0,P=0:@R=A,S=1163,V={0}:R=B,S=1118,V=Facture..Facture comptabilisée:R=C,S=1080,V={1}:R=D,S=1083,V={2}:R=E,S=1002|1002,V={3}:\";$K$7;$U$8;$O$7;$F$7)": 4,_x000D_
    "=RIK_AC(\"INF12__;INF01@E=1,S=1165,G=0,T=0,P=0:@R=A,S=1163,V={0}:R=B,S=1118,V=Facture..Facture comptabilisée:R=C,S=1080,V={1}:R=D,S=1083,V={2}:R=E,S=1002|1002,V={3}:R=F,S=1002|1022,V={4}:R=G,S=1145,V={5}:\";$K$7;$U$7;$O$7;$F$7;T$38;$S41)": 5,_x000D_
    "=RIK_AC(\"INF12__;INF01@E=1,S=1165,G=0,T=0,P=0:@R=A,S=1163,V={0}:R=B,S=1118,V=Facture..Facture comptabilisée:R=C,S=1080,V={1}:R=D,S=1083,V={2}:R=E,S=1002|1002,V={3}:R=F,S=1002|1022,V={4}:R=G,S=1145,V={5}:\";$K$7;$U$7;$O$7;$F$7;T$38;$S43)": 6,_x000D_
    "=RIK_AC(\"INF12__;INF01@E=1,S=1165,G=0,T=0,P=0:@R=A,S=1163,V={0}:R=B,S=1118,V=Facture..Facture comptabilisée:R=C,S=1080,V={1}:R=D,S=1083,V={2}:R=E,S=1002|1002,V={3}:R=F,S=1002|1022,V={4}:R=G,S=1145,V={5}:\";$K$7;$U$7;$O$7;$F$7;T$38;$S45)": 7,_x000D_
    "=RIK_AC(\"INF12__;INF01@E=1,S=1165,G=0,T=0,P=0:@R=A,S=1163,V={0}:R=B,S=1118,V=Facture..Facture comptabilisée:R=C,S=1080,V={1}:R=D,S=1083,V={2}:R=E,S=1002|1002,V={3}:R=F,S=1002|1022,V={4}:R=G,S=1145,V={5}:\";$K$7;$U$7;$O$7;$F$7;T$38;$S47)": 8,_x000D_
    "=RIK_AC(\"INF12__;INF01@E=1,S=1165,G=0,T=0,P=0:@R=A,S=1163,V={0}:R=B,S=1118,V=Facture..Facture comptabilisée:R=C,S=1080,V={1}:R=D,S=1083,V={2}:R=E,S=1002|1002,V={3}:R=F,S=1002|1022,V={4}:R=G,S=1145,V={5}:\";$K$7;$U$7;$O$7;$F$7;T$38;$S49)": 9,_x000D_
    "=RIK_AC(\"INF12__;INF01@E=1,S=1165,G=0,T=0,P=0:@R=A,S=1163,V={0}:R=B,S=1118,V=Facture..Facture comptabilisée:R=C,S=1080,V={1}:R=D,S=1083,V={2}:R=E,S=1002|1002,V={3}:R=F,S=1002|1022,V={4}:R=G,S=1145,V={5}:\";$K$7;$U$7;$O$7;$F$7;U$38;$S41)": 10,_x000D_
    "=RIK_AC(\"INF12__;INF01@E=1,S=1165,G=0,T=0,P=0:@R=A,S=1163,V={0}:R=B,S=1118,V=Facture..Facture comptabilisée:R=C,S=1080,V={1}:R=D,S=1083,V={2}:R=E,S=1002|1002,V={3}:R=F,S=1002|1022,V={4}:R=G,S=1145,V={5}:\";$K$7;$U$7;$O$7;$F$7;U$38;$S43)": 11,_x000D_
    "=RIK_AC(\"INF12__;INF01@E=1,S=1165,G=0,T=0,P=0:@R=A,S=1163,V={0}:R=B,S=1118,V=Facture..Facture comptabilisée:R=C,S=1080,V={1}:R=D,S=1083,V={2}:R=E,S=1002|1002,V={3}:R=F,S=1002|1022,V={4}:R=G,S=1145,V={5}:\";$K$7;$U$7;$O$7;$F$7;U$38;$S45)": 12,_x000D_
    "=RIK_AC(\"INF12__;INF01@E=1,S=1165,G=0,T=0,P=0:@R=A,S=1163,V={0}:R=B,S=1118,V=Facture..Facture comptabilisée:R=C,S=1080,V={1}:R=D,S=1083,V={2}:R=E,S=1002|1002,V={3}:R=F,S=1002|1022,V={4}:R=G,S=1145,V={5}:\";$K$7;$U$7;$O$7;$F$7;U$38;$S47)": 13,_x000D_
    "=RIK_AC(\"INF12__;INF01@E=1,S=1165,G=0,T=0,P=0:@R=A,S=1163,V={0}:R=B,S=1118,V=Facture..Facture comptabilisée:R=C,S=1080,V={1}:R=D,S=1083,V={2}:R=E,S=1002|1002,V={3}:R=F,S=1002|1022,V={4}:R=G,S=1145,V={5}:\";$K$7;$U$7;$O$7;$F$7;U$38;$S49)": 14,_x000D_
    "=RIK_AC(\"INF12__;INF01@E=1,S=1165,G=0,T=0,P=0:@R=A,S=1163,V={0}:R=B,S=1118,V=Facture..Facture comptabilisée:R=C,S=1080,V={1}:R=D,S=1083,V={2}:R=E,S=1002|1002,V={3}:R=F,S=1002|1022,V={4}:R=G,S=1145,V={5}:\";$K$7;$U$7;$O$7;$F$7;V$38;$S41)": 15,_x000D_
    "=RIK_AC(\"INF12__;INF01@E=1,S=1165,G=0,T=0,P=0:@R=A,S=1163,V={0}:R=B,S=1118,V=Facture..Facture comptabilisée:R=C,S=1080,V={1}:R=D,S=1083,V={2}:R=E,S=1002|1002,V={3}:R=F,S=1002|1022,V={4}:R=G,S=1145,V={5}:\";$K$7;$U$7;$O$7;$F$7;V$38;$S43)": 16,_x000D_
    "=RIK_AC(\"INF12__;INF01@E=1,S=1165,G=0,T=0,P=0:@R=A,S=1163,V={0}:R=B,S=1118,V=Facture..Facture comptabilisée:R=C,S=1080,V={1}:R=D,S=1083,V={2}:R=E,S=1002|1002,V={3}:R=F,S=1002|1022,V={4}:R=G,S=1145,V={5}:\";$K$7;$U$7;$O$7;$F$7;V$38;$S45)": 17,_x000D_
    "=RIK_AC(\"INF12__;INF01@E=1,S=1165,G=0,T=0,P=0:@R=A,S=1163,V={0}:R=B,S=1118,V=Facture..Facture comptabilisée:R=C,S=1080,V={1}:R=D,S=1083,V={2}:R=E,S=1002|1002,V={3}:R=F,S=1002|1022,V={4}:R=G,S=1145,V={5}:\";$K$7;$U$7;$O$7;$F$7;V$38;$S47)": 18,_x000D_
    "=RIK_AC(\"INF12__;INF01@E=1,S=1165,G=0,T=0,P=0:@R=A,S=1163,V={0}:R=B,S=1118,V=Facture..Facture comptabilisée:R=C,S=1080,V={1}:R=D,S=1083,V={2}:R=E,S=1002|1002,V={3}:R=F,S=1002|1022,V={4}:R=G,S=1145,V={5}:\";$K$7;$U$7;$O$7;$F$7;V$38;$S49)": 19,_x000D_
    "=RIK_AC(\"INF12__;INF01@E=1,S=1165,G=0,T=0,P=0:@R=A,S=1163,V={0}:R=B,S=1118,V=Facture..Facture comptabilisée:R=C,S=1080,V={1}:R=D,S=1083,V={2}:R=E,S=1002|1002,V={3}:R=F,S=1002|1022,V={4}:R=G,S=1145,V={5}:\";$K$7;$U$7;$O$7;$F$7;W$38;$S41)": 20,_x000D_
    "=RIK_AC(\"INF12__;INF01@E=1,S=1165,G=0,T=0,P=0:@R=A,S=1163,V={0}:R=B,S=1118,V=Facture..Facture comptabilisée:R=C,S=1080,V={1}:R=D,S=1083,V={2}:R=E,S=1002|1002,V={3}:R=F,S=1002|1022,V={4}:R=G,S=1145,V={5}:\";$K$7;$U$7;$O$7;$F$7;W$38;$S43)": 21,_x000D_
    "=RIK_AC(\"INF12__;INF01@E=1,S=1165,G=0,T=0,P=0:@R=A,S=1163,V={0}:R=B,S=1118,V=Facture..Facture comptabilisée:R=C,S=1080,V={1}:R=D,S=1083,V={2}:R=E,S=1002|1002,V={3}:R=F,S=1002|1022,V={4}:R=G,S=1145,V={5}:\";$K$7;$U$7;$O$7;$F$7;W$38;$S45)": 22,_x000D_
    "=RIK_AC(\"INF12__;INF01@E=1,S=1165,G=0,T=0,P=0:@R=A,S=1163,V={0}:R=B,S=1118,V=Facture..Facture comptabilisée:R=C,S=1080,V={1}:R=D,S=1083,V={2}:R=E,S=1002|1002,V={3}:R=F,S=1002|1022,V={4}:R=G,S=1145,V={5}:\";$K$7;$U$7;$O$7;$F$7;W$38;$S47)": 23,_x000D_
    "=RIK_AC(\"INF12__;INF01@E=1,S=1165,G=0,T=0,P=0:@R=A,S=1163,V={0}:R=B,S=1118,V=Facture..Facture comptabilisée:R=C,S=1080,V={1}:R=D,S=1083,V={2}:R=E,S=1002|1002,V={3}:R=F,S=1002|1022,V={4}:R=G,S=1145,V={5}:\";$K$7;$U$7;$O$7;$F$7;W$38;$S49)": 24,_x000D_
    "=RIK_AC(\"INF12__;INF01@E=1,S=1165,G=0,T=0,P=0:@R=A,S=1163,V={0}:R=B,S=1118,V=Facture..Facture comptabilisée:R=C,S=1080,V={1}:R=D,S=1083,V={2}:R=E,S=1002|1002,V={3}:R=F,S=1002|1022,V={4}:R=G,S=1145,V={5}:\";$K$7;$U$7;$O$7;$F$7;X$38;$S41)": 25,_x000D_
    "=RIK_AC(\"INF12__;INF01@E=1,S=1165,G=0,T=0,P=0:@R=A,S=1163,V={0}:R=B,S=1118,V=Facture..Facture comptabilisée:R=C,S=1080,V={1}:R=D,S=1083,V={2}:R=E,S=1002|1002,V={3}:R=F,S=1002|1022,V={4}:R=G,S=1145,V={5}:\";$K$7;$U$7;$O$7;$F$7;X$38;$S43)": 26,_x000D_
    "=RIK_AC(\"INF12__;INF01@E=1,S=1165,G=0,T=0,P=0:@R=A,S=1163,V={0}:R=B,S=1118,V=Facture..Facture comptabilisée:R=C,S=1080,V={1}:R=D,S=1083,V={2}:R=E,S=1002|1002,V={3}:R=F,S=1002|1022,V={4}:R=G,S=1145,V={5}:\";$K$7;$U$7;$O$7;$F$7;X$38;$S45)": 27,_x000D_
    "=RIK_AC(\"INF12__;INF01@E=1,S=1165,G=0,T=0,P=0:@R=A,S=1163,V={0}:R=B,S=1118,V=Facture..Facture comptabilisée:R=C,S=1080,V={1}:R=D,S=1083,V={2}:R=E,S=1002|1002,V={3}:R=F,S=1002|1022,V={4}:R=G,S=1145,V={5}:\";$K$7;$U$7;$O$7;$F$7;X$38;$S47)": 28,_x000D_
    "=RIK_AC(\"INF12__;INF01@E=1,S=1165,G=0,T=0,P=0:@R=A,S=1163,V={0}:R=B,S=1118,V=Facture..Facture comptabilisée:R=C,S=1080,V={1}:R=D,S=1083,V={2}:R=E,S=1002|1002,V={3}:R=F,S=1002|1022,V={4}:R=G,S=1145,V={5}:\";$K$7;$U$7;$O$7;$F$7;X$38;$S49)": 29,_x000D_
    "=RIK_AC(\"INF12__;INF01@E=1,S=1165,G=0,T=0,P=0:@R=A,S=1163,V={0}:R=B,S=1118,V=Facture..Facture comptabilisée:R=C,S=1080,V={1}:R=D,S=1083,V={2}:R=E,S=1002|1002,V={3}:R=F,S=1002|1022,V={4}:R=G,S=1145,V={5}:\";$K$7;$U$7;$O$7;$F$7;X$40;$S51)": 30,_x000D_
    "=RIK_AC(\"INF12__;INF01@E=1,S=1165,G=0,T=0,P=0:@R=A,S=1163,V={0}:R=B,S=1118,V=Facture..Facture comptabilisée:R=C,S=1080,V={1}:R=D,S=1083,V={2}:R=E,S=1002|1002,V={3}:R=F,S=1002|1022,V={4}:R=G,S=1145,V={5}:\";$K$7;$U$7;$O$7;$F$7;X$40;$S49)": 31,_x000D_
    "=RIK_AC(\"INF12__;INF01@E=1,S=1165,G=0,T=0,P=0:@R=A,S=1163,V={0}:R=B,S=1118,V=Facture..Facture comptabilisée:R=C,S=1080,V={1}:R=D,S=1083,V={2}:R=E,S=1002|1002,V={3}:R=F,S=1002|1022,V={4}:R=G,S=1145,V={5}:\";$K$7;$U$7;$O$7;$F$7;X$40;$S47)": 32,_x000D_
    "=RIK_AC(\"INF12__;INF01@E=1,S=1165,G=0,T=0,P=0:@R=A,S=1163,V={0}:R=B,S=1118,V=Facture..Facture comptabilisée:R=C,S=1080,V={1}:R=D,S=1083,V={2}:R=E,S=1002|1002,V={3}:R=F,S=1002|1022,V={4}:R=G,S=1145,V={5}:\";$K$7;$U$7;$O$7;$F$7;X$40;$S45)": 33,_x000D_
    "=RIK_AC(\"INF12__;INF01@E=1,S=1165,G=0,T=0,P=0:@R=A,S=1163,V={0}:R=B,S=1118,V=Facture..Facture comptabilisée:R=C,S=1080,V={1}:R=D,S=1083,V={2}:R=E,S=1002|1002,V={3}:R=F,S=1002|1022,V={4}:R=G,S=1145,V={5}:\";$K$7;$U$7;$O$7;$F$7;X$40;$S43)": 34,_x000D_
    "=RIK_AC(\"INF12__;INF01@E=1,S=1165,G=0,T=0,P=0:@R=A,S=1163,V={0}:R=B,S=1118,V=Facture..Facture comptabilisée:R=C,S=1080,V={1}:R=D,S=1083,V={2}:R=E,S=1002|1002,V={3}:R=F,S=1002|1022,V={4}:R=G,S=1145,V={5}:\";$K$7;$U$7;$O$7;$F$7;W$40;$S51)": 35,_x000D_
    "=RIK_AC(\"INF12__;INF01@E=1,S=1165,G=0,T=0,P=0:@R=A,S=1163,V={0}:R=B,S=1118,V=Facture..Facture comptabilisée:R=C,S=1080,V={1}:R=D,S=1083,V={2}:R=E,S=1002|1002,V={3}:R=F,S=1002|1022,V={4}:R=G,S=1145,V={5}:\";$K$7;$U$7;$O$7;$F$7;W$40;$S49)": 36,_x000D_
    "=RIK_AC(\"INF12__;INF01@E=1,S=1165,G=0,T=0,P=0:@R=A,S=1163,V={0}:R=B,S=1118,V=Facture..Facture comptabilisée:R=C,S=1080,V={1}:R=D,S=1083,V={2}:R=E,S=1002|1002,V={3}:R=F,S=1002|1022,V={4}:R=G,S=1145,V={5}:\";$K$7;$U$7;$O$7;$F$7;W$40;$S47)": 37,_x000D_
    "=RIK_AC(\"INF12__;INF01@E=1,S=1165,G=0,T=0,P=0:@R=A,S=1163,V={0}:R=B,S=1118,V=Facture..Facture comptabilisée:R=C,S=1080,V={1}:R=D,S=1083,V={2}:R=E,S=1002|1002,V={3}:R=F,S=1002|1022,V={4}:R=G,S=1145,V={5}:\";$K$7;$U$7;$O$7;$F$7;W$40;$S45)": 38,_x000D_
    "=RIK_AC(\"INF12__;INF01@E=1,S=1165,G=0,T=0,P=0:@R=A,S=1163,V={0}:R=B,S=1118,V=Facture..Facture comptabilisée:R=C,S=1080,V={1}:R=D,S=1083,V={2}:R=E,S=1002|1002,V={3}:R=F,S=1002|1022,V={4}:R=G,S=1145,V={5}:\";$K$7;$U$7;$O$7;$F$7;W$40;$S43)": 39,_x000D_
    "=RIK_AC(\"INF12__;INF01@E=1,S=1165,G=0,T=0,P=0:@R=A,S=1163,V={0}:R=B,S=1118,V=Facture..Facture comptabilisée:R=C,S=1080,V={1}:R=D,S=1083,V={2}:R=E,S=1002|1002,V={3}:R=F,S=1002|1022,V={4}:R=G,S=1145,V={5}:\";$K$7;$U$7;$O$7;$F$7;V$40;$S51)": 40,_x000D_
    "=RIK_AC(\"INF12__;INF01@E=1,S=1165,G=0,T=0,P=0:@R=A,S=1163,V={0}:R=B,S=1118,V=Facture..Facture comptabilisée:R=C,S=1080,V={1}:R=D,S=1083,V={2}:R=E,S=1002|1002,V={3}:R=F,S=1002|1022,V={4}:R=G,S=1145,V={5}:\";$K$7;$U$7;$O$7;$F$7;V$40;$S49)": 41,_x000D_
    "=RIK_AC(\"INF12__;INF01@E=1,S=1165,G=0,T=0,P=0:@R=A,S=1163,V={0}:R=B,S=1118,V=Facture..Facture comptabilisée:R=C,S=1080,V={1}:R=D,S=1083,V={2}:R=E,S=1002|1002,V={3}:R=F,S=1002|1022,V={4}:R=G,S=1145,V={5}:\";$K$7;$U$7;$O$7;$F$7;V$40;$S47)": 42,_x000D_
    "=RIK_AC(\"INF12__;INF01@E=1,S=1165,G=0,T=0,P=0:@R=A,S=1163,V={0}:R=B,S=1118,V=Facture..Facture comptabilisée:R=C,S=1080,V={1}:R=D,S=1083,V={2}:R=E,S=1002|1002,V={3}:R=F,S=1002|1022,V={4}:R=G,S=1145,V={5}:\";$K$7;$U$7;$O$7;$F$7;V$40;$S45)": 43,_x000D_
    "=RIK_AC(\"INF12__;INF01@E=1,S=1165,G=0,T=0,P=0:@R=A,S=1163,V={0}:R=B,S=1118,V=Facture..Facture comptabilisée:R=C,S=1080,V={1}:R=D,S=1083,V={2}:R=E,S=1002|1002,V={3}:R=F,S=1002|1022,V={4}:R=G,S=1145,V={5}:\";$K$7;$U$7;$O$7;$F$7;V$40;$S43)": 44,_x000D_
    "=RIK_AC(\"INF12__;INF01@E=1,S=1165,G=0,T=0,P=0:@R=A,S=1163,V={0}:R=B,S=1118,V=Facture..Facture comptabilisée:R=C,S=1080,V={1}:R=D,S=1083,V={2}:R=E,S=1002|1002,V={3}:R=F,S=1002|1022,V={4}:R=G,S=1145,V={5}:\";$K$7;$U$7;$O$7;$F$7;U$40;$S51)": 45,_x000D_
    "=RIK_AC(\"INF12__;INF01@E=1,S=1165,G=0,T=0,P=0:@R=A,S=1163,V={0}:R=B,S=1118,V=Facture..Facture comptabilisée:R=C,S=1080,V={1}:R=D,S=1083,V={2}:R=E,S=1002|1002,V={3}:R=F,S=1002|1022,V={4}:R=G,S=1145,V={5}:\";$K$7;$U$7;$O$7;$F$7;U$40;$S49)": 46,_x000D_
    "=RIK_AC(\"INF12__;INF01@E=1,S=1165,G=0,T=0,P=0:@R=A,S=1163,V={0}:R=B,S=1118,V=Facture..Facture comptabilisée:R=C,S=1080,V={1}:R=D,S=1083,V={2}:R=E,S=1002|1002,V={3}:R=F,S=1002|1022,V={4}:R=G,S=1145,V={5}:\";$K$7;$U$7;$O$7;$F$7;U$40;$S47)": 47,_x000D_
    "=RIK_AC(\"INF12__;INF01@E=1,S=1165,G=0,T=0,P=0:@R=A,S=1163,V={0}:R=B,S=1118,V=Facture..Facture comptabilisée:R=C,S=1080,V={1}:R=D,S=1083,V={2}:R=E,S=1002|1002,V={3}:R=F,S=1002|1022,V={4}:R=G,S=1145,V={5}:\";$K$7;$U$7;$O$7;$F$7;U$40;$S45)": 48,_x000D_
    "=RIK_AC(\"INF12__;INF01@E=1,S=1165,G=0,T=0,P=0:@R=A,S=1163,V={0}:R=B,S=1118,V=Facture..Facture comptabilisée:R=C,S=1080,V={1}:R=D,S=1083,V={2}:R=E,S=1002|1002,V={3}:R=F,S=1002|1022,V={4}:R=G,S=1145,V={5}:\";$K$7;$U$7;$O$7;$F$7;U$40;$S43)": 49,_x000D_
    "=RIK_AC(\"INF12__;INF01@E=1,S=1165,G=0,T=0,P=0:@R=A,S=1163,V={0}:R=B,S=1118,V=Facture..Facture comptabilisée:R=C,S=1080,V={1}:R=D,S=1083,V={2}:R=E,S=1002|1002,V={3}:R=F,S=1002|1022,V={4}:R=G,S=1145,V={5}:\";$K$7;$U$7;$O$7;$F$7;T$40;$S51)": 50,_x000D_
    "=RIK_AC(\"INF12__;INF01@E=1,S=1165,G=0,T=0,P=0:@R=A,S=1163,V={0}:R=B,S=1118,V=Facture..Facture comptabilisée:R=C,S=1080,V={1}:R=D,S=1083,V={2}:R=E,S=1002|1002,V={3}:R=F,S=1002|1022,V={4}:R=G,S=1145,V={5}:\";$K$7;$U$7;$O$7;$F$7;T$40;$S49)": 51,_x000D_
    "=RIK_AC(\"INF12__;INF01@E=1,S=1165,G=0,T=0,P=0:@R=A,S=1163,V={0}:R=B,S=1118,V=Facture..Facture comptabilisée:R=C,S=1080,V={1}:R=D,S=1083,V={2}:R=E,S=1002|1002,V={3}:R=F,S=1002|1022,V={4}:R=G,S=1145,V={5}:\";$K$7;$U$7;$O$7;$F$7;T$40;$S47)": 52,_x000D_
    "=RIK_AC(\"INF12__;INF01@E=1,S=1165,G=0,T=0,P=0:@R=A,S=1163,V={0}:R=B,S=1118,V=Facture..Facture comptabilisée:R=C,S=1080,V={1}:R=D,S=1083,V={2}:R=E,S=1002|1002,V={3}:R=F,S=1002|1022,V={4}:R=G,S=1145,V={5}:\";$K$7;$U$7;$O$7;$F$7;T$40;$S45)": 53,_x000D_
    "=RIK_AC(\"INF12__;INF01@E=1,S=1165,G=0,T=0,P=0:@R=A,S=1163,V={0}:R=B,S=1118,V=Facture..Facture comptabilisée:R=C,S=1080,V={1}:R=D,S=1083,V={2}:R=E,S=1002|1002,V={3}:R=F,S=1002|1022,V={4}:R=G,S=1145,V={5}:\";$K$7;$U$7;$O$7;$F$7;T$40;$S43)": 54,_x000D_
    "=RIK_AC(\"INF12__;INF01@E=1,S=1165,G=0,T=0,P=0:@R=A,S=1163,V={0}:R=B,S=1118,V=Facture..Facture comptabilisée:R=C,S=1080,V={1}:R=D,S=1083,V={2}:R=E,S=1002|1002,V={3}:R=F,S=1002|1022,V={4}:R=G,S=1145,V={5}:\";$K$7;$T$7;$O$7;$F$7;X$40;$S51)": 55,_x000D_
    "=RIK_AC(\"INF12__;INF01@E=1,S=1165,G=0,T=0,P=0:@R=A,S=1163,V={0}:R=B,S=1118,V=Facture..Facture comptabilisée:R=C,S=1080,V={1}:R=D,S=1083,V={2}:R=E,S=1002|1002,V={3}:R=F,S=1002|1022,V={4}:R=G,S=1145,V={5}:\";$K$7;$T$7;$O$7;$F$7;X$40;$S49)": 56,_x000D_
    "=RIK_AC(\"INF12__;INF01@E=1,S=1165,G=0,T=0,P=0:@R=A,S=1163,V={0}:R=B,S=1118,V=Facture..Facture comptabilisée:R=C,S=1080,V={1}:R=D,S=1083,V={2}:R=E,S=1002|1002,V={3}:R=F,S=1002|1022,V={4}:R=G,S=1145,V={5}:\";$K$7;$T$7;$O$7;$F$7;X$40;$S47)": 57,_x000D_
    "=RIK_AC(\"INF12__;INF01@E=1,S=1165,G=0,T=0,P=0:@R=A,S=1163,V={0}:R=B,S=1118,V=Facture..Facture comptabilisée:R=C,S=1080,V={1}:R=D,S=1083,V={2}:R=E,S=1002|1002,V={3}:R=F,S=1002|1022,V={4}:R=G,S=1145,V={5}:\";$K$7;$T$7;$O$7;$F$7;X$40;$S45)": 58,_x000D_
    "=RIK_AC(\"INF12__;INF01@E=1,S=1165,G=0,T=0,P=0:@R=A,S=1163,V={0}:R=B,S=1118,V=Facture..Facture comptabilisée:R=C,S=1080,V={1}:R=D,S=1083,V={2}:R=E,S=1002|1002,V={3}:R=F,S=1002|1022,V={4}:R=G,S=1145,V={5}:\";$K$7;$T$7;$O$7;$F$7;X$40;$S43)": 59,_x000D_
    "=RIK_AC(\"INF12__;INF01@E=1,S=1165,G=0,T=0,P=0:@R=A,S=1163,V={0}:R=B,S=1118,V=Facture..Facture comptabilisée:R=C,S=1080,V={1}:R=D,S=1083,V={2}:R=E,S=1002|1002,V={3}:R=F,S=1002|1022,V={4}:R=G,S=1145,V={5}:\";$K$7;$T$7;$O$7;$F$7;W$40;$S51)": 60,_x000D_
    "=RIK_AC(\"INF12__;INF01@E=1,S=1165,G=0,T=0,P=0:@R=A,S=1163,V={0}:R=B,S=1118,V=Facture..Facture comptabilisée:R=C,S=1080,V={1}:R=D,S=1083,V={2}:R=E,S=1002|1002,V={3}:R=F,S=1002|1022,V={4}:R=G,S=1145,V={5}:\";$K$7;$T$7;$O$7;$F$7;W$40;$S49)": 61,_x000D_
    "=RIK_AC(\"INF12__;INF01@E=1,S=1165,G=0,T=0,P=0:@R=A,S=1163,V={0}:R=B,S=1118,V=Facture..Facture comptabilisée:R=C,S=1080,V={1}:R=D,S=1083,V={2}:R=E,S=1002|1002,V={3}:R=F,S=1002|1022,V={4}:R=G,S=1145,V={5}:\";$K$7;$T$7;$O$7;$F$7;W$40;$S47)": 62,_x000D_
    "=RIK_AC(\"INF12__;INF01@E=1,S=1165,G=0,T=0,P=0:@R=A,S=1163,V={0}:R=B,S=1118,V=Facture..Facture comptabilisée:R=C,S=1080,V={1}:R=D,S=1083,V={2}:R=E,S=1002|1002,V={3}:R=F,S=1002|1022,V={4}:R=G,S=1145,V={5}:\";$K$7;$T$7;$O$7;$F$7;W$40;$S45)": 63,_x000D_
    "=RIK_AC(\"INF12__;INF01@E=1,S=1165,G=0,T=0,P=0:@R=A,S=1163,V={0}:R=B,S=1118,V=Facture..Facture comptabilisée:R=C,S=1080,V={1}:R=D,S=1083,V={2}:R=E,S=1002|1002,V={3}:R=F,S=1002|1022,V={4}:R=G,S=1145,V={5}:\";$K$7;$T$7;$O$7;$F$7;W$40;$S43)": 64,_x000D_
    "=RIK_AC(\"INF12__;INF01@E=1,S=1165,G=0,T=0,P=0:@R=A,S=1163,V={0}:R=B,S=1118,V=Facture..Facture comptabilisée:R=C,S=1080,V={1}:R=D,S=1083,V={2}:R=E,S=1002|1002,V={3}:R=F,S=1002|1022,V={4}:R=G,S=1145,V={5}:\";$K$7;$T$7;$O$7;$F$7;V$40;$S51)": 65,_x000D_
    "=RIK_AC(\"INF12__;INF01@E=1,S=1165,G=0,T=0,P=0:@R=A,S=1163,V={0}:R=B,S=1118,V=Facture..Facture comptabilisée:R=C,S=1080,V={1}:R=D,S=1083,V={2}:R=E,S=1002|1002,V={3}:R=F,S=1002|1022,V={4}:R=G,S=1145,V={5}:\";$K$7;$T$7;$O$7;$F$7;V$40;$S49)": 66,_x000D_
    "=RIK_AC(\"INF12__;INF01@E=1,S=1165,G=0,T=0,P=0:@R=A,S=1163,V={0}:R=B,S=1118,V=Facture..Facture comptabilisée:R=C,S=1080,V={1}:R=D,S=1083,V={2}:R=E,S=1002|1002,V={3}:R=F,S=1002|1022,V={4}:R=G,S=1145,V={5}:\";$K$7;$T$7;$O$7;$F$7;V$40;$S47)": 67,_x000D_
    "=RIK_AC(\"INF12__;INF01@E=1,S=1165,G=0,T=0,P=0:@R=A,S=1163,V={0}:R=B,S=1118,V=Facture..Facture comptabilisée:R=C,S=1080,V={1}:R=D,S=1083,V={2}:R=E,S=1002|1002,V={3}:R=F,S=1002|1022,V={4}:R=G,S=1145,V={5}:\";$K$7;$T$7;$O$7;$F$7;V$40;$S45)": 68,_x000D_
    "=RIK_AC(\"INF12__;INF01@E=1,S=1165,G=0,T=0,P=0:@R=A,S=1163,V={0}:R=B,S=1118,V=Facture..Facture comptabilisée:R=C,S=1080,V={1}:R=D,S=1083,V={2}:R=E,S=1002|1002,V={3}:R=F,S=1002|1022,V={4}:R=G,S=1145,V={5}:\";$K$7;$T$7;$O$7;$F$7;V$40;$S43)": 69,_x000D_
    "=RIK_AC(\"INF12__;INF01@E=1,S=1165,G=0,T=0,P=0:@R=A,S=1163,V={0}:R=B,S=1118,V=Facture..Facture comptabilisée:R=C,S=1080,V={1}:R=D,S=1083,V={2}:R=E,S=1002|1002,V={3}:R=F,S=1002|1022,V={4}:R=G,S=1145,V={5}:\";$K$7;$T$7;$O$7;$F$7;U$40;$S51)": 70,_x000D_
    "=RIK_AC(\"INF12__;INF01@E=1,S=1165,G=0,T=0,P=0:@R=A,S=1163,V={0}:R=B,S=1118,V=Facture..Facture comptabilisée:R=C,S=1080,V={1}:R=D,S=1083,V={2}:R=E,S=1002|1002,V={3}:R=F,S=1002|1022,V={4}:R=G,S=1145,V={5}:\";$K$7;$T$7;$O$7;$F$7;U$40;$S49)": 71,_x000D_
    "=RIK_AC(\"INF12__;INF01@E=1,S=1165,G=0,T=0,P=0:@R=A,S=1163,V={0}:R=B,S=1118,V=Facture..Facture comptabilisée:R=C,S=1080,V={1}:R=D,S=1083,V={2}:R=E,S=1002|1002,V={3}:R=F,S=1002|1022,V={4}:R=G,S=1145,V={5}:\";$K$7;$T$7;$O$7;$F$7;U$40;$S47)": 72,_x000D_
    "=RIK_AC(\"INF12__;INF01@E=1,S=1165,G=0,T=0,P=0:@R=A,S=1163,V={0}:R=B,S=1118,V=Facture..Facture comptabilisée:R=C,S=1080,V={1}:R=D,S=1083,V={2}:R=E,S=1002|1002,V={3}:R=F,S=1002|1022,V={4}:R=G,S=1145,V={5}:\";$K$7;$T$7;$O$7;$F$7;U$40;$S45)": 73,_x000D_
    "=RIK_AC(\"INF12__;INF01@E=1,S=1165,G=0,T=0,P=0:@R=A,S=1163,V={0}:R=B,S=1118,V=Facture..Facture comptabilisée:R=C,S=1080,V={1}:R=D,S=1083,V={2}:R=E,S=1002|1002,V={3}:R=F,S=1002|1022,V={4}:R=G,S=1145,V={5}:\";$K$7;$T$7;$O$7;$F$7;U$40;$S43)": 74,_x000D_
    "=RIK_AC(\"INF12__;INF01@E=1,S=1165,G=0,T=0,P=0:@R=A,S=1163,V={0}:R=B,S=1118,V=Facture..Facture comptabilisée:R=C,S=1080,V={1}:R=D,S=1083,V={2}:R=E,S=1002|1002,V={3}:R=F,S=1002|1022,V={4}:R=G,S=1145,V={5}:\";$K$7;$T$7;$O$7;$F$7;T$40;$S51)": 75,_x000D_
    "=RIK_AC(\"INF12__;INF01@E=1,S=1165,G=0,T=0,P=0:@R=A,S=1163,V={0}:R=B,S=1118,V=Facture..Facture comptabilisée:R=C,S=1080,V={1}:R=D,S=1083,V={2}:R=E,S=1002|1002,V={3}:R=F,S=1002|1022,V={4}:R=G,S=1145,V={5}:\";$K$7;$T$7;$O$7;$F$7;T$40;$S49)": 76,_x000D_
    "=RIK_AC(\"INF12__;INF01@E=1,S=1165,G=0,T=0,P=0:@R=A,S=1163,V={0}:R=B,S=1118,V=Facture..Facture comptabilisée:R=C,S=1080,V={1}:R=D,S=1083,V={2}:R=E,S=1002|1002,V={3}:R=F,S=1002|1022,V={4}:R=G,S=1145,V={5}:\";$K$7;$T$7;$O$7;$F$7;T$40;$S47)": 77,_x000D_
    "=RIK_AC(\"INF12__;INF01@E=1,S=1165,G=0,T=0,P=0:@R=A,S=1163,V={0}:R=B,S=1118,V=Facture..Facture comptabilisée:R=C,S=1080,V={1}:R=D,S=1083,V={2}:R=E,S=1002|1002,V={3}:R=F,S=1002|1022,V={4}:R=G,S=1145,V={5}:\";$K$7;$T$7;$O$7;$F$7;T$40;$S45)": 78,_x000D_
    "=RIK_AC(\"INF12__;INF01@E=1,S=1165,G=0,T=0,P=0:@R=A,S=1163,V={0}:R=B,S=1118,V=Facture..Facture comptabilisée:R=C,S=1080,V={1}:R=D,S=1083,V={2}:R=E,S=1002|1002,V={3}:R=F,S=1002|1022,V={4}:R=G,S=1145,V={5}:\";$K$7;$T$7;$O$7;$F$7;T$40;$S43)": 79,_x000D_
    "=RIK_AC(\"INF12__;INF01@E=1,S=1140,G=0,T=0,P=0:@R=A,S=1163,V={0}:R=B,S=1118,V=Facture..Facture comptabilisée:R=C,S=1080,V={1}:R=D,S=1083,V={2}:R=E,S=1002|1002,V={3}:\";$K$7;$T$7;$O$7;$F$7)": 80,_x000D_
    "=RIK_AC(\"INF12__;INF01@E=1,S=1165,G=0,T=0,P=0:@R=A,S=1163,V={0}:R=B,S=1118,V=Facture..Facture comptabilisée:R=C,S=1080,V={1}:R=D,S=1083,V={2}:R=E,S=1002|1002,V={3}:R=F,S=1002|1022,V={4}:R=G,S=1145,V={5}:\";$K$7;$S$7;$O$7;$E$7;X$40;$S49)": 81,_x000D_
    "=RIK_AC(\"INF12__;INF01@E=1,S=1165,G=0,T=0,P=0:@R=A,S=1163,V={0}:R=B,S=1118,V=Facture..Facture comptabilisée:R=C,S=1080,V={1}:R=D,S=1083,V={2}:R=E,S=1002|1002,V={3}:R=F,S=1002|1022,V={4}:R=G,S=1145,V={5}:\";$K$7;$S$7;$O$7;$E$7;W$40;$S51)": 82,_x000D_
    "=RIK_AC(\"INF12__;INF01@E=1,S=1165,G=0,T=0,P=0:@R=A,S=1163,V={0}:R=B,S=1118,V=Facture..Facture comptabilisée:R=C,S=1080,V={1}:R=D,S=1083,V={2}:R=E,S=1002|1002,V={3}:R=F,S=1002|1022,V={4}:R=G,S=1145,V={5}:\";$K$7;$S$7;$O$7;$E$7;T$40;$S45)": 83,_x000D_
    "=RIK_AC(\"INF12__;INF01@E=1,S=1165,G=0,T=0,P=0:@R=A,S=1163,V={0}:R=B,S=1118,V=Facture..Facture comptabilisée:R=C,S=1080,V={1}:R=D,S=1083,V={2}:R=E,S=1002|1002,V={3}:R=F,S=1002|1022,V={4}:R=G,S=1145,V={5}:\";$K$7;$S$7;$O$7;$E$7;X$40;$S47)": 84,_x000D_
    "=RIK_AC(\"INF12__;INF01@E=1,S=1165,G=0,T=0,P=0:@R=A,S=1163,V={0}:R=B,S=1118,V=Facture..Facture comptabilisée:R=C,S=1080,V={1}:R=D,S=1083,V={2}:R=E,S=1002|1002,V={3}:R=F,S=1002|1022,V={4}:R=G,S=1145,V={5}:\";$K$7;$S$7;$O$7;$E$7;W$40;$S43)": 85,_x000D_
    "=RIK_AC(\"INF12__;INF01@E=1,S=1140,G=0,T=0,P=0:@R=A,S=1163,V={0}:R=B,S=1118,V=Facture..Facture comptabilisée:R=C,S=1080,V={1}:R=D,S=1083,V={2}:R=E,S=1002|1002,V={3}:\";$K$7;$S$7;$O$7;$E$7)": 86,_x000D_
    "=RIK_AC(\"INF12__;INF01@E=1,S=1165,G=0,T=0,P=0:@R=A,S=1163,V={0}:R=B,S=1118,V=Facture..Facture comptabilisée:R=C,S=1080,V={1}:R=D,S=1083,V={2}:R=E,S=1002|1002,V={3}:R=F,S=1002|1022,V={4}:R=G,S=1145,V={5}:\";$K$7;$S$7;$O$7;$E$7;V$40;$S49)": 87,_x000D_
    "=RIK_AC(\"INF12__;INF01@E=1,S=1165,G=0,T=0,P=0:@R=A,S=1163,V={0}:R=B,S=1118,V=Facture..Facture comptabilisée:R=C,S=1080,V={1}:R=D,S=1083,V={2}:R=E,S=1002|1002,V={3}:R=F,S=1002|1022,V={4}:R=G,S=1145,V={5}:\";$K$7;$S$7;$O$7;$E$7;X$40;$S51)": 88,_x000D_
    "=RIK_AC(\"INF12__;INF01@E=1,S=1165,G=0,T=0,P=0:@R=A,S=1163,V={0}:R=B,S=1118,V=Facture..Facture comptabilisée:R=C,S=1080,V={1}:R=D,S=1083,V={2}:R=E,S=1002|1002,V={3}:R=F,S=1002|1022,V={4}:R=G,S=1145,V={5}:\";$K$7;$S$7;$O$7;$E$7;U$40;$S49)": 89,_x000D_
    "=RIK_AC(\"INF12__;INF01@E=1,S=1165,G=0,T=0,P=0:@R=A,S=1163,V={0}:R=B,S=1118,V=Facture..Facture comptabilisée:R=C,S=1080,V={1}:R=D,S=1083,V={2}:R=E,S=1002|1002,V={3}:R=F,S=1002|1022,V={4}:R=G,S=1145,V={5}:\";$K$7;$S$7;$O$7;$E$7;W$40;$S49)": 90,_x000D_
    "=RIK_AC(\"INF12__;INF01@E=1,S=1140,G=0,T=0,P=0:@R=A,S=1163,V={0}:R=B,S=1118,V=Facture..Facture comptabilisée:R=C,S=1080,V={1}:R=D,S=1083,V={2}:R=E,S=1002|1002,V={3}:\";$K$7;$U$8;$O$7;$E$7)": 91,_x000D_
    "=RIK_AC(\"INF12__;INF01@E=1,S=1165,G=0,T=0,P=0:@R=A,S=1163,V={0}:R=B,S=1118,V=Facture..Facture comptabilisée:R=C,S=1080,V={1}:R=D,S=1083,V={2}:R=E,S=1002|1002,V={3}:R=F,S=1002|1022,V={4}:R=G,S=1145,V={5}:\";$K$7;$S$7;$O$7;$E$7;V$40;$S45)": 92,_x000D_
    "=RIK_AC(\"INF12__;INF01@E=1,S=1165,G=0,T=0,P=0:@R=A,S=1163,V={0}:R=B,S=1118,V=Facture..Facture comptabilisée:R=C,S=1080,V={1}:R=D,S=1083,V={2}:R=E,S=1002|1002,V={3}:R=F,S=1002|1022,V={4}:R=G,S=1145,V={5}:\";$K$7;$S$7;$O$7;$E$7;T$40;$S47)": 93,_x000D_
    "=RIK_AC(\"INF12__;INF01@E=1,S=1165,G=0,T=0,P=0:@R=A,S=1163,V={0}:R=B,S=1118,V=Facture..Facture comptabilisée:R=C,S=1080,V={1}:R=D,S=1083,V={2}:R=E,S=1002|1002,V={3}:R=F,S=1002|1022,V={4}:R=G,S=1145,V={5}:\";$K$7;$S$7;$O$7;$E$7;U$40;$S51)": 94,_x000D_
    "=RIK_AC(\"INF12__;INF01@E=1,S=1165,G=0,T=0,P=0:@R=A,S=1163,V={0}:R=B,S=1118,V=Facture..Facture comptabilisée:R=C,S=1080,V={1}:R=D,S=1083,V={2}:R=E,S=1002|1002,V={3}:R=F,S=1002|1022,V={4}:R=G,S=1145,V={5}:\";$K$7;$S$7;$O$7;$E$7;X$40;$S43)": 95,_x000D_
    "=RIK_AC(\"INF12__;INF01@E=1,S=1165,G=0,T=0,P=0:@R=A,S=1163,V={0}:R=B,S=1118,V=Facture..Facture comptabilisée:R=C,S=1080,V={1}:R=D,S=1083,V={2}:R=E,S=1002|1002,V={3}:R=F,S=1002|1022,V={4}:R=G,S=1145,V={5}:\";$K$7;$S$7;$O$7;$E$7;T$40;$S51)": 96,_x000D_
    "=RIK_AC(\"INF12__;INF01@E=1,S=1165,G=0,T=0,P=0:@R=A,S=1163,V={0}:R=B,S=1118,V=Facture..Facture comptabilisée:R=C,S=1080,V={1}:R=D,S=1083,V={2}:R=E,S=1002|1002,V={3}:R=F,S=1002|1022,V={4}:R=G,S=1145,V={5}:\";$K$7;$S$7;$O$7;$E$7;V$40;$S51)": 97,_x000D_
    "=RIK_AC(\"INF12__;INF01@E=1,S=1165,G=0,T=0,P=0:@R=A,S=1163,V={0}:R=B,S=1118,V=Facture..Facture comptabilisée:R=C,S=1080,V={1}:R=D,S=1083,V={2}:R=E,S=1002|1002,V={3}:R=F,S=1002|1022,V={4}:R=G,S=1145,V={5}:\";$K$7;$S$7;$O$7;$E$7;U$40;$S47)": 98,_x000D_
    "=RIK_AC(\"INF12__;INF01@E=1,S=1165,G=0,T=0,P=0:@R=A,S=1163,V={0}:R=B,S=1118,V=Facture..Facture comptabilisée:R=C,S=1080,V={1}:R=D,S=1083,V={2}:R=E,S=1002|1002,V={3}:R=F,S=1002|1022,V={4}:R=G,S=1145,V={5}:\";$K$7;$S$7;$O$7;$E$7;X$40;$S45)": 99,_x000D_
    "=RIK_AC(\"INF12__;INF01@E=1,S=1165,G=0,T=0,P=0:@R=A,S=1163,V={0}:R=B,S=1118,V=Facture..Facture comptabilisée:R=C,S=1080,V={1}:R=D,S=1083,V={2}:R=E,S=1002|1002,V={3}:R=F,S=1002|1022,V={4}:R=G,S=1145,V={5}:\";$K$7;$S$7;$O$7;$E$7;U$40;$S43)": 100,_x000D_
    "=RIK_AC(\"INF12__;INF01@E=1,S=1165,G=0,T=0,P=0:@R=A,S=1163,V={0}:R=B,S=1118,V=Facture..Facture comptabilisée:R=C,S=1080,V={1}:R=D,S=1083,V={2}:R=E,S=1002|1002,V={3}:R=F,S=1002|1022,V={4}:R=G,S=1145,V={5}:\";$K$7;$S$7;$O$7;$E$7;W$40;$S45)": 101,_x000D_
    "=RIK_AC(\"INF12__;INF01@E=1,S=1165,G=0,T=0,P=0:@R=A,S=1163,V={0}:R=B,S=1118,V=Facture..Facture comptabilisée:R=C,S=1080,V={1}:R=D,S=1083,V={2}:R=E,S=1002|1002,V={3}:R=F,S=1002|1022,V={4}:R=G,S=1145,V={5}:\";$K$7;$S$7;$O$7;$E$7;T$40;$S43)": 102,_x000D_
    "=RIK_AC(\"INF12__;INF01@E=1,S=1165,G=0,T=0,P=0:@R=A,S=1163,V={0}:R=B,S=1118,V=Facture..Facture comptabilisée:R=C,S=1080,V={1}:R=D,S=1083,V={2}:R=E,S=1002|1002,V={3}:R=F,S=1002|1022,V={4}:R=G,S=1145,V={5}:\";$K$7;$S$7;$O$7;$E$7;V$40;$S43)": 103,_x000D_
    "=RIK_AC(\"INF12__;INF01@E=1,S=1165,G=0,T=0,P=0:@R=A,S=1163,V={0}:R=B,S=1118,V=Facture..Facture comptabilisée:R=C,S=1080,V={1}:R=D,S=1083,V={2}:R=E,S=1002|1002,V={3}:R=F,S=1002|1022,V={4}:R=G,S=1145,V={5}:\";$K$7;$S$7;$O$7;$E$7;T$40;$S49)": 104,_x000D_
    "=RIK_AC(\"INF12__;INF01@E=1,S=1165,G=0,T=0,P=0:@R=A,S=1163,V={0}:R=B,S=1118,V=Facture..Facture comptabilisée:R=C,S=1080,V={1}:R=D,S=1083,V={2}:R=E,S=1002|1002,V={3}:R=F,S=1002|1022,V={4}:R=G,S=1145,V={5}:\";$K$7;$S$7;$O$7;$E$7;W$40;$S47)": 105,_x000D_
    "=RIK_AC(\"INF12__;INF01@E=1,S=1165,G=0,T=0,P=0:@R=A,S=1163,V={0}:R=B,S=1118,V=Facture..Facture comptabilisée:R=C,S=1080,V={1}:R=D,S=1083,V={2}:R=E,S=1002|1002,V={3}:R=F,S=1002|1022,V={4}:R=G,S=1145,V={5}:\";$K$7;$S$7;$O$7;$E$7;V$40;$S47)": 106,_x000D_
    "=RIK_AC(\"INF12__;INF01@E=1,S=1165,G=0,T=0,P=0:@R=A,S=1163,V={0}:R=B,S=1118,V=Facture..Facture comptabilisée:R=C,S=1080,V={1}:R=D,S=1083,V={2}:R=E,S=1002|1002,V={3}:R=F,S=1002|1022,V={4}:R=G,S=1145,V={5}:\";$K$7;$S$7;$O$7;$E$7;U$40;$S45)": 107,_x000D_
    "=RIK_AC(\"INF12__;INF01@E=1,S=1140,G=0,T=0,P=0:@R=A,S=1163,V={0}:R=B,S=1118,V=Facture..Facture comptabilisée:R=E,S=1002|1002,V={1}:R=D,S=5,V={2}:\";$K$7;$E$7;$R$8)": 108,_x000D_
    "=RIK_AC(\"INF12__;INF01@E=1,S=1140,G=0,T=0,P=0:@R=A,S=1163,V={0}:R=B,S=1118,V=Facture..Facture comptabilisée:R=E,S=1002|1002,V={1}:R=D,S=5,V={2}:\";$K$7;$E$7;$R$10)": 109,_x000D_
    "=RIK_AC(\"INF12__;INF01@E=1,S=1165,G=0,T=0,P=0:@R=A,S=1163,V={0}:R=B,S=1118,V=Facture..Facture comptabilisée:R=E,S=1002|1002,V={1}:R=F,S=1002|1022,V={2}:R=G,S=1145,V={3}:R=F,S=5,V={4}:\";$K$7;$E$7;T$40;$S43;$R$8)": 110_x000D_
  },_x000D_
  "ItemPool": {_x000D_
    "Items": {_x000D_
      "1": {_x000D_
        "$type": "Inside.Core.Formula.Definition.DefinitionAC, Inside.Core.Formula",_x000D_
        "ID": 1,_x000D_
        "Results": [_x000D_
          [_x000D_
            73767.95_x000D_
          ]_x000D_
        ],_x000D_
        "Statistics": {_x000D_
          "CreationDate": "2023-05-03T11:54:40.624637+02:00",_x000D_
          "LastRefreshDate": "2020-08-11T10:58:12.3923752+02:00",_x000D_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"2023-05-03T11:54:40.624637+02:00",_x000D_
          "LastRefreshDate": "2020-08-11T11:00:13.062931+02:00",_x000D_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73767.95_x000D_
          ]_x000D_
        ],_x000D_
        "Statistics": {_x000D_
          "CreationDate": "2023-05-03T11:54:40.624637+02:00",_x000D_
          "LastRefreshDate": "2020-08-11T11:41:55.8552323+02:00",_x000D_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"2023-05-03T11:54:40.624637+02:00",_x000D_
          "LastRefreshDate": "2020-08-21T10:12:32.8510393+02:00",_x000D_
          "TotalRefreshCount": 13,_x000D_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"2023-05-03T11:54:40.624637+02:00",_x000D_
          "LastRefreshDate": "2020-08-11T11:31:25.4974437+02:00",_x000D_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"2023-05-03T11:54:40.624637+02:00",_x000D_
          "LastRefreshDate": "2020-08-11T11:31:42.7159629+02:00",_x000D_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"2023-05-03T11:54:40.624637+02:00",_x000D_
          "LastRefreshDate": "2020-08-11T11:31:42.8982855+02:00",_x000D_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"2023-05-03T11:54:40.624637+02:00",_x000D_
          "LastRefreshDate": "2020-08-11T11:31:43.0820355+02:00",_x000D_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8.0_x000D_
          ]_x000D_
        ],_x000D_
        "Statistics": {_x000D_
          "CreationDate": "2023-05-03T11:54:40.624637+02:00",_x000D_
          "LastRefreshDate": "2020-08-11T11:31:43.2651299+02:00",_x000D_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26.0_x000D_
          ]_x000D_
        ],_x000D_
        "Statistics": {_x000D_
          "CreationDate": "2023-05-03T11:54:40.624637+02:00",_x000D_
          "LastRefreshDate": "2020-08-11T11:32:15.3046012+02:00",_x000D_
          "TotalRefreshCount": 3,_x000D_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"2023-05-03T11:54:40.624637+02:00",_x000D_
          "LastRefreshDate": "2020-08-11T11:32:29.2800919+02:00",_x000D_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"2023-05-03T11:54:40.624637+02:00",_x000D_
          "LastRefreshDate": "2020-08-11T11:32:29.4842159+02:00",_x000D_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"2023-05-03T11:54:40.624637+02:00",_x000D_
          "LastRefreshDate": "2020-08-11T11:32:29.6634518+02:00",_x000D_
          "TotalRefreshCount": 1,_x000D_
          "CustomInfo": {}_x000D_
        }_x000D_
      },_x000D_
      "14": {_x000D_
        "$type": "Inside.Core.Formula.Definiti</t>
  </si>
  <si>
    <t xml:space="preserve">on.DefinitionAC, Inside.Core.Formula",_x000D_
        "ID": 14,_x000D_
        "Results": [_x000D_
          [_x000D_
            4.0_x000D_
          ]_x000D_
        ],_x000D_
        "Statistics": {_x000D_
          "CreationDate": "2023-05-03T11:54:40.624637+02:00",_x000D_
          "LastRefreshDate": "2020-08-11T11:32:29.8439063+02:00",_x000D_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7.0_x000D_
          ]_x000D_
        ],_x000D_
        "Statistics": {_x000D_
          "CreationDate": "2023-05-03T11:54:40.624637+02:00",_x000D_
          "LastRefreshDate": "2020-08-11T11:32:53.8752514+02:00",_x000D_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"2023-05-03T11:54:40.624637+02:00",_x000D_
          "LastRefreshDate": "2020-08-11T11:33:03.0302958+02:00",_x000D_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"2023-05-03T11:54:40.624637+02:00",_x000D_
          "LastRefreshDate": "2020-08-11T11:33:03.2330336+02:00",_x000D_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"2023-05-03T11:54:40.624637+02:00",_x000D_
          "LastRefreshDate": "2020-08-11T11:33:05.2426695+02:00",_x000D_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"2023-05-03T11:54:40.624637+02:00",_x000D_
          "LastRefreshDate": "2020-08-11T11:33:05.4273291+02:00",_x000D_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"2023-05-03T11:54:40.624637+02:00",_x000D_
          "LastRefreshDate": "2020-08-11T11:33:24.3873366+02:00",_x000D_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1.0_x000D_
          ]_x000D_
        ],_x000D_
        "Statistics": {_x000D_
          "CreationDate": "2023-05-03T11:54:40.624637+02:00",_x000D_
          "LastRefreshDate": "2020-08-11T11:33:34.2165271+02:00",_x000D_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"2023-05-03T11:54:40.624637+02:00",_x000D_
          "LastRefreshDate": "2020-08-11T11:33:34.4224238+02:00",_x000D_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1.0_x000D_
          ]_x000D_
        ],_x000D_
        "Statistics": {_x000D_
          "CreationDate": "2023-05-03T11:54:40.624637+02:00",_x000D_
          "LastRefreshDate": "2020-08-11T11:33:36.4290043+02:00",_x000D_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"2023-05-03T11:54:40.624637+02:00",_x000D_
          "LastRefreshDate": "2020-08-11T11:33:36.6011854+02:00",_x000D_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"2023-05-03T11:54:40.624637+02:00",_x000D_
          "LastRefreshDate": "2020-08-11T11:33:50.5911269+02:00",_x000D_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"2023-05-03T11:54:40.624637+02:00",_x000D_
          "LastRefreshDate": "2020-08-11T11:34:00.6889661+02:00",_x000D_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"2023-05-03T11:54:40.624637+02:00",_x000D_
          "LastRefreshDate": "2020-08-11T11:34:00.8756461+02:00",_x000D_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10.0_x000D_
          ]_x000D_
        ],_x000D_
        "Statistics": {_x000D_
          "CreationDate": "2023-05-03T11:54:40.624637+02:00",_x000D_
          "LastRefreshDate": "2020-08-11T11:34:01.0504747+02:00",_x000D_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"2023-05-03T11:54:40.624637+02:00",_x000D_
          "LastRefreshDate": "2020-08-11T11:34:03.057833+02:00",_x000D_
          "TotalRefreshCount": 1,_x000D_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"2023-05-03T11:54:40.624637+02:00",_x000D_
          "LastRefreshDate": "2020-08-11T11:41:55.7485167+02:00",_x000D_
          "TotalRefreshCount": 4,_x000D_
          "CustomInfo": {}_x000D_
        }_x000D_
      },_x000D_
      "31": {_x000D_
        "$type": "Inside.Core.Formula.Definition.DefinitionAC, Inside.Core.Formula",_x000D_
        "ID": 31,_x000D_
        "Results": [_x000D_
          [_x000D_
            10.0_x000D_
          ]_x000D_
        ],_x000D_
        "Statistics": {_x000D_
          "CreationDate": "2023-05-03T11:54:40.624637+02:00",_x000D_
          "LastRefreshDate": "2020-08-11T11:41:55.7545008+02:00",_x000D_
          "TotalRefreshCount": 4,_x000D_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"2023-05-03T11:54:40.624637+02:00",_x000D_
          "LastRefreshDate": "2020-08-11T11:41:55.7605073+02:00",_x000D_
          "TotalRefreshCount": 4,_x000D_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"2023-05-03T11:54:40.624637+02:00",_x000D_
          "LastRefreshDate": "2020-08-11T11:41:55.768463+02:00",_x000D_
          "TotalRefreshCount": 4,_x000D_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"2023-05-03T11:54:40.624637+02:00",_x000D_
          "LastRefreshDate": "2020-08-11T11:41:55.7714549+02:00",_x000D_
          "TotalRefreshCount": 4,_x000D_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"2023-05-03T11:54:40.624637+02:00",_x000D_
          "LastRefreshDate": "2020-08-11T11:41:55.7754444+02:00",_x000D_
          "TotalRefreshCount": 4,_x000D_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"2023-05-03T11:54:40.624637+02:00",_x000D_
          "LastRefreshDate": "2020-08-11T11:41:55.7794336+02:00",_x000D_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"2023-05-03T11:54:40.624637+02:00",_x000D_
          "LastRefreshDate": "2020-08-11T11:41:55.7834503+02:00",_x000D_
          "TotalRefreshCount": 4,_x000D_
          "CustomInfo": {}_x000D_
        }_x000D_
      },_x000D_
      "38": {_x000D_
        "$type": "Inside.Core.Formula.Definition.DefinitionAC, Inside.Core.Formula",_x000D_
        "ID": 38,_x000D_
        "Results": [_x000D_
          [_x000D_
            1.0_x000D_
          ]_x000D_
        ],_x000D_
        "Statistics": {_x000D_
          "CreationDate": "2023-05-03T11:54:40.624637+02:00",_x000D_
          "LastRefreshDate": "2020-08-11T11:41:55.7894067+02:00",_x000D_
          "TotalRefreshCount": 4,_x000D_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"2023-05-03T11:54:40.624637+02:00",_x000D_
          "LastRefreshDate": "2020-08-11T11:41:55.7923988+02:00",_x000D_
          "TotalRefreshCount": 4,_x000D_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"2023-05-03T11:54:40.624637+02:00",_x000D_
          "LastRefreshDate": "2020-08-11T11:41:55.7963877+02:00",_x000D_
          "TotalRefreshCount": 4,_x000D_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"2023-05-03T11:54:40.624637+02:00",_x000D_
          "LastRefreshDate": "2020-08-11T11:41:55.8013776+02:00",_x000D_
          "TotalRefreshCount": 4,_x000D_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"2023-05-03T11:54:40.624637+02:00",_x000D_
          "LastRefreshDate": "2020-08-11T11:41:55.804369+02:00",_x000D_
          "TotalRefreshCount": 4,_x000D_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"2023-05-03T11:54:40.624637+02:00",_x000D_
          "LastRefreshDate": "2020-08-11T11:41:55.8083581+02:00",_x000D_
          "TotalRefreshCount": 4,_x000D_
          "CustomInfo": {}_x000D_
        }_x000D_
      },_x000D_
      "44": {_x000D_
        "$type": "Inside.Core.Formula.Definition.DefinitionAC, Inside.Core.Formula",_x000D_
        "ID": 44,_x000D_
        "Results": [_x000D_
          [_x000D_
            7.0_x000D_
          ]_x000D_
        ],_x000D_
        "Statistics": {_x000D_
          "CreationDate": "2023-05-03T11:54:40.624637+02:00",_x000D_
          "LastRefreshDate": "2020-08-11T11:41:55.8123477+02:00",_x000D_
          "TotalRefreshCount": 4,_x000D_
          "CustomInfo": {}_x000D_
        }_x000D_
      },_x000D_
      "45": {_x000D_
        "$type": "Inside.Core.Formula.Definition.DefinitionAC, Inside.Core.Formula",_x000D_
        "ID": 45,_x000D_
        "Results": [_x000D_
          [_x000D_
            4.0_x000D_
          ]_x000D_
        ],_x000D_
        "Statistics": {_x000D_
          "CreationDate": "2023-05-03T11:54:40.624637+02:00",_x000D_
          "LastRefreshDate": "2020-08-11T11:41:55.816337+02:00",_x000D_
          "TotalRefreshCount": 4,_x000D_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"2023-05-03T11:54:40.624637+02:00",_x000D_
          "LastRefreshDate": "2020-08-11T11:41:55.8203498+02:00",_x000D_
          "TotalRefreshCount": 4,_x000D_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"2023-05-03T11:54:40.624637+02:00",_x000D_
          "LastRefreshDate": "2020-08-11T11:41:55.8243388+02:00",_x000D_
          "TotalRefreshCount": 4,_x000D_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"2023-05-03T11:54:40.624637+02:00",_x000D_
          "LastRefreshDate": "2020-08-11T11:41:55.8273324+02:00",_x000D_
          "TotalRefreshCount": 4,_x000D_
          "CustomInfo": {}_x000D_
        }_x000D_
      },_x000D_
      "49": {_x000D_
        "$type": "Inside.Core.Formula.Definition.DefinitionAC, Inside.Core.Formula",_x000D_
        "ID": 49,_x000D_
        "Results": [_x000D_
          [_x000D_
            26.0_x000D_
          ]_x000D_
        ],_x000D_
        "Statistics": {_x000D_
          "CreationDate": "2023-05-03T11:54:40.624637+02:00",_x000D_
          "LastRefreshDate": "2020-08-11T11:41:55.8313204+02:00",_x000D_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8.0_x000D_
          ]_x000D_
        ],_x000D_
        "Statistics": {_x000D_
          "CreationDate": "2023-05-03T11:54:40.624637+02:00",_x000D_
          "LastRefreshDate": "2020-08-11T11:41:55.8363067+02:00",_x000D_
          "TotalRefreshCount": 4,_x000D_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"2023-05-03T11:54:40.624637+02:00",_x000D_
          "LastRefreshDate": "2020-08-11T11:41:55.8392989+02:00",_x000D_
          "TotalRefreshCount": 4,_x000D_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"2023-05-03T11:54:40.624637+02:00",_x000D_
          "LastRefreshDate": "2020-08-11T11:41:55.8432882+02:00",_x000D_
          "TotalRefreshCount": 4,_x000D_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"2023-05-03T11:54:40.624637+02:00",_x000D_
          "LastRefreshDate": "2020-08-11T11:41:55.8472777+02:00",_x000D_
          "TotalRefreshCount": 4,_x000D_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"2023-05-03T11:54:40.624637+02:00",_x000D_
          "LastRefreshDate": "2020-08-11T11:41:55.8522638+02:00",_x000D_
          "TotalRefreshCount": 4,_x000D_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"2023-05-03T11:54:40.624637+02:00",_x000D_
          "LastRefreshDate": "2020-08-21T10:12:32.3084918+02:00",_x000D_
          "TotalRefreshCount": 8,_x000D_
          "CustomInfo": {}_x000D_
        }_x000D_
      },_x000D_
      "56": {_x000D_
        "$type": "Inside.Core.Formula.Definition.DefinitionAC, Inside.Core.Formula",_x000D_
        "ID": 56,_x000D_
        "Results": [_x000D_
          [_x000D_
            10.0_x000D_
          ]_x000D_
        ],_x000D_
        "Statistics": {_x000D_
          "CreationDate": "2023-05-03T11:54:40.624637+02:00",_x000D_
          "LastRefreshDate": "2020-08-21T10:12:31.7888825+02:00",_x000D_
          "TotalRefreshCount": 8,_x000D_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"2023-05-03T11:54:40.624637+02:00",_x000D_
          "LastRefreshDate": "2020-08-21T10:12:32.3623473+02:00",_x000D_
          "TotalRefreshCount": 8,_x000D_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"2023-05-03T11:54:40.624637+02:00",_x000D_
          "LastRefreshDate": "2020-08-21T10:12:32.2596234+02:00",_x000D_
          "TotalRefreshCount": 8,_x000D_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"2023-05-03T11:54:40.624637+02:00",_x000D_
          "LastRefreshDate": "2020-08-21T10:12:32.3154735+02:00",_x000D_
          "TotalRefreshCount": 8,_x000D_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"2023-05-03T11:54:40.624637+02:00",_x000D_
          "LastRefreshDate": "2020-08-21T10:12:31.7968615+02:00",_x000D_
          "TotalRefreshCount": 8,_x000D_
          "CustomInfo": {}_x000D_
        }_x000D_
      },_x000D_
      "61": {_x000D_
        "$type": "Inside.Core.Formula.Definition.DefinitionAC, Inside.Core.Formula",_x000D_
        "ID": 61,_x000D_
        "Results": [_x000D_
          [_x000D_
            1.0_x000D_
          ]_x000D_
        ],_x000D_
        "Statistics": {_x000D_
          "CreationDate": "2023-05-03T11:54:40.624637+02:00",_x000D_
          "LastRefreshDate": "2020-08-21T10:12:32.3683323+02:00",_x000D_
          "TotalRefreshCount": 8,_x000D_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"2023-05-03T11:54:40.624637+02:00",_x000D_
          "LastRefreshDate": "2020-08-21T10:12:32.2685986+02:00",_x000D_
          "TotalRefreshCount": 8,_x000D_
          "CustomInfo": {}_x000D_
        }_x000D_
      },_x000D_
      "63": {_x000D_
        "$type": "Inside.Core.Formula.Definition.DefinitionAC, Inside.Core.Formula",_x000D_
        "ID": 63,_x000D_
        "Results": [_x000D_
          [_x000D_
            1.0_x000D_
          ]_x000D_
        ],_x000D_
        "Statistics": {_x000D_
          "CreationDate": "2023-05-03T11:54:40.624637+02:00",_x000D_
          "LastRefreshDate": "2020-08-21T10:12:32.3244493+02:00",_x000D_
          "TotalRefreshCount": 8,_x000D_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"2023-05-03T11:54:40.624637+02:00",_x000D_
          "LastRefreshDate": "2020-08-21T10:12:31.8048394+02:00",_x000D_
          "TotalRefreshCount": 8,_x000D_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"2023-05-03T11:54:40.624637+02:00",_x000D_
          "LastRefreshDate": "2020-08-21T10:12:32.3763105+02:00",_x000D_
          "TotalRefreshCount": 8,_x000D_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"2023-05-03T11:54:40.624637+02:00",_x000D_
          "LastRefreshDate": "2020-08-21T10:12:32.2775743+02:00",_x000D_
          "TotalRefreshCount": 8,_x000D_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"2023-05-03T11:54:40.624637+02:00",_x000D_
          "LastRefreshDate": "2020-08-21T10:12:32.3324272+02:00",_x000D_
          "TotalRefreshCount": 8,_x000D_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"2023-05-03T11:54:40.624637+02:00",_x000D_
          "LastRefreshDate": "2020-08-21T10:12:31.8128182+02:00",_x000D_
          "TotalRefreshCount": 8,_x000D_
          "CustomInfo": {}_x000D_
        }_x000D_
      },_x000D_
      "69": {_x000D_
        "$type": "Inside.Core.Formula.Definition.DefinitionAC, Inside.Core.Formula",_x000D_
        "ID": 69,_x000D_
        "Results": [_x000D_
          [_x000D_
            7.0_x000D_
          ]_x000D_
        ],_x000D_
        "Statistics": {_x000D_
          "CreationDate": "2023-05-03T11:54:40.624637+02:00",_x000D_
          "LastRefreshDate": "2020-08-21T10:12:32.3872798+02:00",_x000D_
          "TotalRefreshCount": 8,_x000D_
          "CustomInfo": {}_x000D_
        }_x000D_
      },_x000D_
      "70": {_x000D_
        "$type": "Inside.Core.Formula.Definition.DefinitionAC, Inside.Core.Formula",_x000D_
        "ID": 70,_x000D_
        "Results": [_x000D_
          [_x000D_
            4.0_x000D_
          ]_x000D_
        ],_x000D_
        "Statistics": {_x000D_
          "CreationDate": "2023-05-03T11:54:40.624637+02:00",_x000D_
          "LastRefreshDate": "2020-08-21T10:12:32.2855532+02:00",_x000D_
          "TotalRefreshCount": 8,_x000D_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"2023-05-03T11:54:40.624637+02:00",_x000D_
          "LastRefreshDate": "2020-08-21T10:12:32.3404062+02:00",_x000D_
          "TotalRefreshCount": 8,_x000D_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"2023-05-03T11:54:40.624637+02:00",_x000D_
          "LastRefreshDate": "2020-08-21T10:12:31.8207974+02:00",_x000D_
          "TotalRefreshCount": 8,_x000D_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"2023-05-03T11:54:40.624637+02:00",_x000D_
          "LastRefreshDate": "2020-08-21T10:12:32.3942618+02:00",_x000D_
          "TotalRefreshCount": 8,_x000D_
          "CustomInfo": {}_x000D_
        }_x000D_
      },_x000D_
      "74": {_x000D_
        "$type": "Inside.Core.Formula.Definition.DefinitionAC, Inside.Core.Formula",_x000D_
        "ID": 74,_x000D_
        "Results": [_x000D_
          [_x000D_
            26.0_x000D_
          ]_x000D_
        ],_x000D_
        "Statistics": {_x000D_
          "CreationDate": "2023-05-03T11:54:40.624637+02:00",_x000D_
          "LastRefreshDate": "2020-08-21T10:12:32.293533+02:00",_x000D_
          "TotalRefreshCount": 8,_x000D_
          "CustomInfo": {}_x000D_
        }_x000D_
      },_x000D_
      "75": {_x000D_
        "$type": "Inside.Core.Formula.Definition.DefinitionAC, Inside.Core.Formula",_x000D_
        "ID": 75,_x000D_
        "Results": [_x000D_
          [_x000D_
            8.0_x000D_
          ]_x000D_
        ],_x000D_
        "Statistics": {_x000D_
          "CreationDate": "2023-05-03T11:54:40.624637+02:00",_x000D_
          "LastRefreshDate": "2020-08-21T10:12:32.3474002+02:00",_x000D_
          "TotalRefreshCount": 8,_x000D_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"2023-05-03T11:54:40.624637+02:00",_x000D_
          "LastRefreshDate": "2020-08-21T10:12:31.8297716+02:00",_x000D_
          "TotalRefreshCount": 8,_x000D_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"2023-05-03T11:54:40.624637+02:00",_x000D_
          "LastRefreshDate": "2020-08-21T10:12:32.2516454+02:00",_x000D_
          "TotalRefreshCount": 8,_x000D_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"2023-05-03T11:54:40.624637+02:00",_x000D_
          "LastRefreshDate": "2020-08-21T10:12:32.3015104+02:00",_x000D_
          "TotalRefreshCount": 8,_x000D_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"2023-05-03T11:54:40.624637+02:00",_x000D_
          "LastRefreshDate": "2020-08-21T10:12:32.3553661+02:00",_x000D_
          "TotalRefreshCount": 8,_x000D_
          "CustomInfo": {}_x000D_
        }_x000D_
      },_x000D_
      "80": {_x000D_
        "$type": "Inside.Core.Formula.Definition.DefinitionAC, Inside.Core.Formula",_x000D_
        "ID": 80,_x000D_
        "Results": [_x000D_
          [_x000D_
            73767.95_x000D_
          ]_x000D_
        ],_x000D_
        "Statistics": {_x000D_
          "CreationDate": "2023-05-03T11:54:40.624637+02:00",_x000D_
          "LastRefreshDate": "2020-08-21T10:12:32.2436643+02:00",_x000D_
          "TotalRefreshCount": 8,_x000D_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"2023-05-03T11:54:40.624637+02:00",_x000D_
          "LastRefreshDate": "2022-02-22T11:04:58.1303978+01:00",_x000D_
          "TotalRefreshCount": 2,_x000D_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"2023-05-03T11:54:40.624637+02:00",_x000D_
          "LastRefreshDate": "2022-02-22T11:04:58.138377+01:00",_x000D_
          "TotalRefreshCount": 2,_x000D_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"2023-05-03T11:54:40.624637+02:00",_x000D_
          "LastRefreshDate": "2022-02-22T11:04:58.1543339+01:00",_x000D_
          "TotalRefreshCount": 2,_x000D_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"2023-05-03T11:54:40.624637+02:00",_x000D_
          "LastRefreshDate": "2022-02-22T11:04:58.1603187+01:00",_x000D_
          "TotalRefreshCount": 2,_x000D_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"2023-05-03T11:54:40.624637+02:00",_x000D_
          "LastRefreshDate": "2022-02-22T11:04:58.1672996+01:00",_x000D_
          "TotalRefreshCount": 2,_x000D_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"2023-05-03T11:54:40.624637+02:00",_x000D_
          "LastRefreshDate": "2022-02-22T11:04:58.8843847+01:00",_x000D_
          "TotalRefreshCount": 2,_x000D_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"2023-05-03T11:54:40.624637+02:00",_x000D_
          "LastRefreshDate": "2022-02-22T11:04:58.8903668+01:00",_x000D_
          "TotalRefreshCount": 2,_x000D_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"2023-05-03T11:54:40.624637+02:00",_x000D_
          "LastRefreshDate": "2022-02-22T11:04:58.8963515+01:00",_x000D_
          "TotalRefreshCount": 2,_x000D_
          "CustomInfo": {}_x000D_
        }_x000D_
      },_x000D_
      "89": {_x000D_
        "$type": "Inside.Core.Formula.Definition.DefinitionAC, Inside.Core.Formula",_x000D_
        "ID": 89,_x000D_
    </t>
  </si>
  <si>
    <t xml:space="preserve">    "Results": [_x000D_
          [_x000D_
            0.0_x000D_
          ]_x000D_
        ],_x000D_
        "Statistics": {_x000D_
          "CreationDate": "2023-05-03T11:54:40.624637+02:00",_x000D_
          "LastRefreshDate": "2022-02-22T11:04:58.9033299+01:00",_x000D_
          "TotalRefreshCount": 2,_x000D_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"2023-05-03T11:54:40.624637+02:00",_x000D_
          "LastRefreshDate": "2022-02-22T11:04:58.9093138+01:00",_x000D_
          "TotalRefreshCount": 2,_x000D_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"2023-05-03T11:54:40.624637+02:00",_x000D_
          "LastRefreshDate": "2022-02-22T11:04:59.6308423+01:00",_x000D_
          "TotalRefreshCount": 2,_x000D_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"2023-05-03T11:54:40.624637+02:00",_x000D_
          "LastRefreshDate": "2022-02-22T11:04:59.6388218+01:00",_x000D_
          "TotalRefreshCount": 2,_x000D_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"2023-05-03T11:54:40.624637+02:00",_x000D_
          "LastRefreshDate": "2022-02-22T11:04:59.6477956+01:00",_x000D_
          "TotalRefreshCount": 2,_x000D_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"2023-05-03T11:54:40.624637+02:00",_x000D_
          "LastRefreshDate": "2022-02-22T11:04:59.6562875+01:00",_x000D_
          "TotalRefreshCount": 2,_x000D_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"2023-05-03T11:54:40.624637+02:00",_x000D_
          "LastRefreshDate": "2022-02-22T11:04:59.6632668+01:00",_x000D_
          "TotalRefreshCount": 2,_x000D_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"2023-05-03T11:54:40.624637+02:00",_x000D_
          "LastRefreshDate": "2022-02-22T11:04:59.6692519+01:00",_x000D_
          "TotalRefreshCount": 2,_x000D_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"2023-05-03T11:54:40.624637+02:00",_x000D_
          "LastRefreshDate": "2022-02-22T11:04:59.6772299+01:00",_x000D_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"2023-05-03T11:54:40.624637+02:00",_x000D_
          "LastRefreshDate": "2022-02-22T11:04:59.700364+01:00",_x000D_
          "TotalRefreshCount": 2,_x000D_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"2023-05-03T11:54:40.624637+02:00",_x000D_
          "LastRefreshDate": "2022-02-22T11:04:59.7063472+01:00",_x000D_
          "TotalRefreshCount": 2,_x000D_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"2023-05-03T11:54:40.624637+02:00",_x000D_
          "LastRefreshDate": "2022-02-22T11:04:59.7133357+01:00",_x000D_
          "TotalRefreshCount": 2,_x000D_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"2023-05-03T11:54:40.624637+02:00",_x000D_
          "LastRefreshDate": "2022-02-22T11:04:59.7193123+01:00",_x000D_
          "TotalRefreshCount": 2,_x000D_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"2023-05-03T11:54:40.624637+02:00",_x000D_
          "LastRefreshDate": "2022-02-22T11:04:59.7252973+01:00",_x000D_
          "TotalRefreshCount": 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"2023-05-03T11:54:40.624637+02:00",_x000D_
          "LastRefreshDate": "2022-02-22T11:04:59.7322776+01:00",_x000D_
          "TotalRefreshCount": 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"2023-05-03T11:54:40.624637+02:00",_x000D_
          "LastRefreshDate": "2022-02-22T11:04:59.7392591+01:00",_x000D_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"2023-05-03T11:54:40.624637+02:00",_x000D_
          "LastRefreshDate": "2022-02-22T11:04:59.7452431+01:00",_x000D_
          "TotalRefreshCount": 2,_x000D_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"2023-05-03T11:54:40.624637+02:00",_x000D_
          "LastRefreshDate": "2022-02-22T11:04:59.7512245+01:00",_x000D_
          "TotalRefreshCount": 2,_x000D_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"2023-05-03T11:54:40.624637+02:00",_x000D_
          "LastRefreshDate": "2022-02-22T11:04:59.7572085+01:00",_x000D_
          "TotalRefreshCount": 2,_x000D_
          "CustomInfo": {}_x000D_
        }_x000D_
      },_x000D_
      "108": {_x000D_
        "$type": "Inside.Core.Formula.Definition.DefinitionAC, Inside.Core.Formula",_x000D_
        "ID": 108,_x000D_
        "Results": [_x000D_
          [_x000D_
            230080.95_x000D_
          ]_x000D_
        ],_x000D_
        "Statistics": {_x000D_
          "CreationDate": "2023-05-03T11:54:40.624637+02:00",_x000D_
          "LastRefreshDate": "2022-04-25T11:21:46.8006906+02:00",_x000D_
          "TotalRefreshCount": 7,_x000D_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"2023-05-03T11:54:40.624637+02:00",_x000D_
          "LastRefreshDate": "2022-04-25T11:21:45.5089374+02:00",_x000D_
          "TotalRefreshCount": 7,_x000D_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"2023-05-03T11:54:40.624637+02:00",_x000D_
          "LastRefreshDate": "2022-02-22T14:18:55.4340566+01:00",_x000D_
          "TotalRefreshCount": 1,_x000D_
          "CustomInfo": {}_x000D_
        }_x000D_
      }_x000D_
    },_x000D_
    "LastID": 110_x000D_
  }_x000D_
}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</si>
  <si>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</si>
  <si>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</si>
  <si>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</si>
  <si>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</si>
  <si>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2" tint="-0.89999084444715716"/>
        <rFont val="Sage Text"/>
      </rPr>
      <t>Sage BI Reporting</t>
    </r>
    <r>
      <rPr>
        <sz val="18"/>
        <color theme="2" tint="-0.89999084444715716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</si>
</sst>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&quot; K€&quot;"/>
  </numFmts>
  <fonts count="20" x14ac:knownFonts="1">
    <font>
      <sz val="11"/>
      <color theme="1"/>
      <name val="Segoe UI Light"/>
      <family val="2"/>
      <scheme val="minor"/>
    </font>
    <font>
      <sz val="11"/>
      <color theme="0"/>
      <name val="Segoe UI Light"/>
      <family val="2"/>
      <scheme val="minor"/>
    </font>
    <font>
      <i/>
      <sz val="10"/>
      <color theme="7"/>
      <name val="Segoe UI Light"/>
      <family val="2"/>
      <scheme val="minor"/>
    </font>
    <font>
      <sz val="10"/>
      <color rgb="FF000000"/>
      <name val="Calibri"/>
      <family val="2"/>
    </font>
    <font>
      <b/>
      <sz val="9"/>
      <color indexed="81"/>
      <name val="Tahoma"/>
      <family val="2"/>
    </font>
    <font>
      <b/>
      <sz val="16"/>
      <color theme="2" tint="-0.499984740745262"/>
      <name val="Segoe UI Light"/>
      <family val="2"/>
      <scheme val="minor"/>
    </font>
    <font>
      <sz val="16"/>
      <color theme="0" tint="-0.499984740745262"/>
      <name val="Segoe UI Light"/>
      <family val="2"/>
      <scheme val="minor"/>
    </font>
    <font>
      <b/>
      <sz val="36"/>
      <color theme="0"/>
      <name val="Segoe UI"/>
      <family val="2"/>
      <scheme val="major"/>
    </font>
    <font>
      <b/>
      <sz val="18"/>
      <color theme="0"/>
      <name val="Segoe UI Semibold"/>
      <family val="2"/>
    </font>
    <font>
      <i/>
      <sz val="16"/>
      <color theme="7"/>
      <name val="Segoe UI Light"/>
      <family val="2"/>
      <scheme val="minor"/>
    </font>
    <font>
      <b/>
      <sz val="26"/>
      <color theme="5"/>
      <name val="Selawik Semibold"/>
      <family val="2"/>
    </font>
    <font>
      <b/>
      <sz val="20"/>
      <color theme="1" tint="0.499984740745262"/>
      <name val="Segoe UI Light"/>
      <family val="2"/>
    </font>
    <font>
      <sz val="11"/>
      <color theme="1"/>
      <name val="Segoe UI Light"/>
      <family val="2"/>
      <scheme val="minor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Century Gothic"/>
      <family val="2"/>
    </font>
    <font>
      <sz val="18"/>
      <color theme="2" tint="-0.89999084444715716"/>
      <name val="Sage Text"/>
    </font>
    <font>
      <b/>
      <sz val="18"/>
      <color theme="2" tint="-0.89999084444715716"/>
      <name val="Sage Text"/>
    </font>
    <font>
      <sz val="16"/>
      <color theme="2" tint="-0.89999084444715716"/>
      <name val="Sage UI Medium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49" fontId="0" fillId="0" borderId="0" xfId="0" applyNumberFormat="1"/>
    <xf numFmtId="4" fontId="0" fillId="0" borderId="0" xfId="0" applyNumberFormat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4" fontId="3" fillId="6" borderId="0" xfId="0" applyNumberFormat="1" applyFont="1" applyFill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164" fontId="0" fillId="0" borderId="0" xfId="0" applyNumberFormat="1"/>
    <xf numFmtId="49" fontId="2" fillId="5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0" fillId="8" borderId="16" xfId="0" applyNumberFormat="1" applyFont="1" applyFill="1" applyBorder="1" applyAlignment="1">
      <alignment horizontal="center" vertical="center"/>
    </xf>
    <xf numFmtId="164" fontId="10" fillId="8" borderId="17" xfId="0" applyNumberFormat="1" applyFont="1" applyFill="1" applyBorder="1" applyAlignment="1">
      <alignment horizontal="center" vertical="center"/>
    </xf>
    <xf numFmtId="164" fontId="10" fillId="8" borderId="19" xfId="0" applyNumberFormat="1" applyFont="1" applyFill="1" applyBorder="1" applyAlignment="1">
      <alignment horizontal="center" vertical="center"/>
    </xf>
    <xf numFmtId="164" fontId="10" fillId="8" borderId="20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indent="2"/>
    </xf>
    <xf numFmtId="0" fontId="0" fillId="9" borderId="21" xfId="0" applyFill="1" applyBorder="1"/>
    <xf numFmtId="0" fontId="0" fillId="9" borderId="0" xfId="0" applyFill="1"/>
    <xf numFmtId="0" fontId="13" fillId="10" borderId="0" xfId="0" applyFont="1" applyFill="1" applyAlignment="1">
      <alignment horizontal="left" vertical="center" indent="2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center"/>
    </xf>
    <xf numFmtId="49" fontId="15" fillId="10" borderId="0" xfId="0" quotePrefix="1" applyNumberFormat="1" applyFont="1" applyFill="1" applyAlignment="1">
      <alignment horizontal="center"/>
    </xf>
    <xf numFmtId="49" fontId="15" fillId="10" borderId="0" xfId="0" applyNumberFormat="1" applyFont="1" applyFill="1"/>
    <xf numFmtId="0" fontId="0" fillId="10" borderId="0" xfId="0" applyFill="1"/>
    <xf numFmtId="49" fontId="15" fillId="10" borderId="0" xfId="0" applyNumberFormat="1" applyFont="1" applyFill="1" applyAlignment="1">
      <alignment horizontal="center"/>
    </xf>
    <xf numFmtId="0" fontId="17" fillId="9" borderId="21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indent="2"/>
    </xf>
  </cellXfs>
  <cellStyles count="2">
    <cellStyle name="Normal" xfId="0" builtinId="0"/>
    <cellStyle name="Normal 6" xfId="1" xr:uid="{0611725B-F3A3-4F33-8502-666DEEB480AE}"/>
  </cellStyles>
  <dxfs count="12">
    <dxf>
      <numFmt numFmtId="4" formatCode="#,##0.00"/>
    </dxf>
    <dxf>
      <numFmt numFmtId="4" formatCode="#,##0.00"/>
    </dxf>
    <dxf>
      <numFmt numFmtId="30" formatCode="@"/>
    </dxf>
    <dxf>
      <numFmt numFmtId="4" formatCode="#,##0.00"/>
    </dxf>
    <dxf>
      <numFmt numFmtId="4" formatCode="#,##0.00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20044935548481E-2"/>
          <c:y val="7.629300105504E-2"/>
          <c:w val="0.9204896634515064"/>
          <c:h val="0.824999206556058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'Analyse Client N N-1'!$BF$4</c:f>
              <c:strCache>
                <c:ptCount val="1"/>
                <c:pt idx="0">
                  <c:v>CA HT 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'Analyse Client N N-1'!$BE$5:$BE$9</c:f>
              <c:strCache>
                <c:ptCount val="5"/>
                <c:pt idx="0">
                  <c:v>201301</c:v>
                </c:pt>
                <c:pt idx="1">
                  <c:v>201302</c:v>
                </c:pt>
                <c:pt idx="2">
                  <c:v>201303</c:v>
                </c:pt>
                <c:pt idx="3">
                  <c:v>201304</c:v>
                </c:pt>
                <c:pt idx="4">
                  <c:v>201305</c:v>
                </c:pt>
              </c:strCache>
            </c:strRef>
          </c:cat>
          <c:val>
            <c:numRef>
              <c:f>'Analyse Client N N-1'!$BF$5:$BF$9</c:f>
              <c:numCache>
                <c:formatCode>#,##0.00</c:formatCode>
                <c:ptCount val="5"/>
                <c:pt idx="0">
                  <c:v>144351.29999999999</c:v>
                </c:pt>
                <c:pt idx="1">
                  <c:v>79083.17</c:v>
                </c:pt>
                <c:pt idx="2">
                  <c:v>2630</c:v>
                </c:pt>
                <c:pt idx="3">
                  <c:v>2158.56</c:v>
                </c:pt>
                <c:pt idx="4">
                  <c:v>1857.92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E-4DE3-AAA5-1A1008380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2223951"/>
        <c:axId val="8040414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'Analyse Client N N-1'!$BE$4</c15:sqref>
                        </c15:formulaRef>
                      </c:ext>
                    </c:extLst>
                    <c:strCache>
                      <c:ptCount val="1"/>
                      <c:pt idx="0">
                        <c:v>Période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'Analyse Client N N-1'!$BE$5:$BE$9</c15:sqref>
                        </c15:formulaRef>
                      </c:ext>
                    </c:extLst>
                    <c:strCache>
                      <c:ptCount val="5"/>
                      <c:pt idx="0">
                        <c:v>201301</c:v>
                      </c:pt>
                      <c:pt idx="1">
                        <c:v>201302</c:v>
                      </c:pt>
                      <c:pt idx="2">
                        <c:v>201303</c:v>
                      </c:pt>
                      <c:pt idx="3">
                        <c:v>201304</c:v>
                      </c:pt>
                      <c:pt idx="4">
                        <c:v>201305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'Analyse Client N N-1'!$BE$5:$BE$9</c15:sqref>
                        </c15:formulaRef>
                      </c:ext>
                    </c:extLst>
                    <c:numCache>
                      <c:formatCode>@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C1DC-4273-BFA3-E7DBC15B0F08}"/>
                  </c:ext>
                </c:extLst>
              </c15:ser>
            </c15:filteredBarSeries>
          </c:ext>
        </c:extLst>
      </c:barChart>
      <c:catAx>
        <c:axId val="105222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041439"/>
        <c:crosses val="autoZero"/>
        <c:auto val="1"/>
        <c:lblAlgn val="ctr"/>
        <c:lblOffset val="100"/>
        <c:noMultiLvlLbl val="0"/>
      </c:catAx>
      <c:valAx>
        <c:axId val="80404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222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02577498835915"/>
          <c:y val="1.1177646467324637E-2"/>
          <c:w val="0.42760408662499766"/>
          <c:h val="0.98323353029901306"/>
        </c:manualLayout>
      </c:layout>
      <c:pieChart>
        <c:varyColors val="1"/>
        <c:ser>
          <c:idx val="0"/>
          <c:order val="0"/>
          <c:tx>
            <c:strRef>
              <c:f>'Analyse Client N N-1'!$BL$4</c:f>
              <c:strCache>
                <c:ptCount val="1"/>
                <c:pt idx="0">
                  <c:v>Qté Vendues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F-4F42-8266-860E84FD4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DF-4F42-8266-860E84FD43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DF-4F42-8266-860E84FD43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DF-4F42-8266-860E84FD43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DF-4F42-8266-860E84FD43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BC-4A38-8734-E4256B6BA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Client N N-1'!$BK$5:$BK$10</c:f>
              <c:strCache>
                <c:ptCount val="6"/>
                <c:pt idx="0">
                  <c:v>CEE</c:v>
                </c:pt>
                <c:pt idx="1">
                  <c:v>Centre</c:v>
                </c:pt>
                <c:pt idx="2">
                  <c:v>Est</c:v>
                </c:pt>
                <c:pt idx="3">
                  <c:v>Nord</c:v>
                </c:pt>
                <c:pt idx="4">
                  <c:v>Ouest</c:v>
                </c:pt>
                <c:pt idx="5">
                  <c:v>Sud</c:v>
                </c:pt>
              </c:strCache>
            </c:strRef>
          </c:cat>
          <c:val>
            <c:numRef>
              <c:f>'Analyse Client N N-1'!$BL$5:$BL$10</c:f>
              <c:numCache>
                <c:formatCode>#,##0.00</c:formatCode>
                <c:ptCount val="6"/>
                <c:pt idx="0">
                  <c:v>8</c:v>
                </c:pt>
                <c:pt idx="1">
                  <c:v>39</c:v>
                </c:pt>
                <c:pt idx="2">
                  <c:v>7</c:v>
                </c:pt>
                <c:pt idx="3">
                  <c:v>116</c:v>
                </c:pt>
                <c:pt idx="4">
                  <c:v>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9-4DE0-8FDE-99C379B5E8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08015462856328"/>
          <c:y val="0.27871133260620906"/>
          <c:w val="0.21131265979993172"/>
          <c:h val="0.37279516068620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34847864672678"/>
          <c:y val="3.7557297057518854E-2"/>
          <c:w val="0.67313672829973836"/>
          <c:h val="0.87727904507144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'Analyse Client N N-1'!$BQ$4:$BQ$5</c:f>
              <c:strCache>
                <c:ptCount val="2"/>
                <c:pt idx="0">
                  <c:v>N-1</c:v>
                </c:pt>
                <c:pt idx="1">
                  <c:v>N</c:v>
                </c:pt>
              </c:strCache>
            </c:strRef>
          </c:cat>
          <c:val>
            <c:numRef>
              <c:f>'Analyse Client N N-1'!$BR$4:$BR$5</c:f>
              <c:numCache>
                <c:formatCode>#\ ##0\ " K€"</c:formatCode>
                <c:ptCount val="2"/>
                <c:pt idx="0">
                  <c:v>0</c:v>
                </c:pt>
                <c:pt idx="1">
                  <c:v>230080.95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A-4FAB-8217-704F32F0B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652543"/>
        <c:axId val="1334490831"/>
      </c:barChart>
      <c:catAx>
        <c:axId val="28465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4490831"/>
        <c:crosses val="autoZero"/>
        <c:auto val="1"/>
        <c:lblAlgn val="ctr"/>
        <c:lblOffset val="100"/>
        <c:noMultiLvlLbl val="0"/>
      </c:catAx>
      <c:valAx>
        <c:axId val="13344908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\ ##0\ &quot; K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65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CA HT Net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CARAT</c:v>
              </c:pt>
              <c:pt idx="1">
                <c:v>CRIST</c:v>
              </c:pt>
              <c:pt idx="2">
                <c:v>CISEL</c:v>
              </c:pt>
              <c:pt idx="3">
                <c:v>QUART</c:v>
              </c:pt>
              <c:pt idx="4">
                <c:v>GRENA</c:v>
              </c:pt>
              <c:pt idx="5">
                <c:v>DIAMA</c:v>
              </c:pt>
              <c:pt idx="6">
                <c:v>PLATI</c:v>
              </c:pt>
              <c:pt idx="7">
                <c:v>DIRECTY</c:v>
              </c:pt>
            </c:strLit>
          </c:cat>
          <c:val>
            <c:numLit>
              <c:formatCode>General</c:formatCode>
              <c:ptCount val="8"/>
              <c:pt idx="0">
                <c:v>152306</c:v>
              </c:pt>
              <c:pt idx="1">
                <c:v>26499.98</c:v>
              </c:pt>
              <c:pt idx="2">
                <c:v>19240</c:v>
              </c:pt>
              <c:pt idx="3">
                <c:v>18345.32</c:v>
              </c:pt>
              <c:pt idx="4">
                <c:v>4692.29</c:v>
              </c:pt>
              <c:pt idx="5">
                <c:v>3618.8</c:v>
              </c:pt>
              <c:pt idx="6">
                <c:v>2748.56</c:v>
              </c:pt>
              <c:pt idx="7">
                <c:v>2630</c:v>
              </c:pt>
            </c:numLit>
          </c:val>
          <c:extLst>
            <c:ext xmlns:c16="http://schemas.microsoft.com/office/drawing/2014/chart" uri="{C3380CC4-5D6E-409C-BE32-E72D297353CC}">
              <c16:uniqueId val="{00000001-3F72-4FC0-A64A-21A9584C3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6282992"/>
        <c:axId val="226283408"/>
      </c:barChart>
      <c:catAx>
        <c:axId val="22628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283408"/>
        <c:crosses val="autoZero"/>
        <c:auto val="1"/>
        <c:lblAlgn val="ctr"/>
        <c:lblOffset val="100"/>
        <c:noMultiLvlLbl val="0"/>
      </c:catAx>
      <c:valAx>
        <c:axId val="226283408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282992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D7CE42-0A11-4FE6-B56D-55824F0FA7B9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0B78C9B-2B7E-41F5-B712-708B2D153E59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2BA4574C-E10A-4B40-B8AE-1A417121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B642CA98-8F7C-43EF-BF30-D0BC2B589BFC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DE2041A0-4C78-4966-AA1C-7EDDE55E3A09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261527</xdr:colOff>
      <xdr:row>13</xdr:row>
      <xdr:rowOff>41639</xdr:rowOff>
    </xdr:from>
    <xdr:to>
      <xdr:col>24</xdr:col>
      <xdr:colOff>136071</xdr:colOff>
      <xdr:row>33</xdr:row>
      <xdr:rowOff>44357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3528092-5D63-4941-86EA-475059380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11</xdr:row>
      <xdr:rowOff>108857</xdr:rowOff>
    </xdr:from>
    <xdr:to>
      <xdr:col>9</xdr:col>
      <xdr:colOff>394607</xdr:colOff>
      <xdr:row>33</xdr:row>
      <xdr:rowOff>163285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9DD5CED-E234-4A33-B965-FFF593E82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402771</xdr:colOff>
      <xdr:row>39</xdr:row>
      <xdr:rowOff>105196</xdr:rowOff>
    </xdr:from>
    <xdr:to>
      <xdr:col>16</xdr:col>
      <xdr:colOff>457199</xdr:colOff>
      <xdr:row>52</xdr:row>
      <xdr:rowOff>69275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A31E8B4-90BD-4E21-B69C-2AED6E87B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775608</xdr:colOff>
      <xdr:row>39</xdr:row>
      <xdr:rowOff>0</xdr:rowOff>
    </xdr:from>
    <xdr:to>
      <xdr:col>24</xdr:col>
      <xdr:colOff>544286</xdr:colOff>
      <xdr:row>53</xdr:row>
      <xdr:rowOff>-1</xdr:rowOff>
    </xdr:to>
    <xdr:graphicFrame macro="">
      <xdr:nvGraphicFramePr>
        <xdr:cNvPr id="5" name="Graphique_T44">
          <a:extLst>
            <a:ext uri="{FF2B5EF4-FFF2-40B4-BE49-F238E27FC236}">
              <a16:creationId xmlns:a16="http://schemas.microsoft.com/office/drawing/2014/main" id="{82DE6B65-9867-4299-BCEA-AB6747E61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A5CDB7-B23B-49F5-877A-38E28B13100D}" name="TableauBK3" displayName="TableauBK3" ref="BK4:BL11" totalsRowCount="1">
  <autoFilter ref="BK4:BL10" xr:uid="{B5A5CDB7-B23B-49F5-877A-38E28B13100D}"/>
  <tableColumns count="2">
    <tableColumn id="1" xr3:uid="{94A4934B-91EA-497F-B622-21BEFC0A6D61}" name="Statistique 1" totalsRowLabel="Total" dataDxfId="11"/>
    <tableColumn id="2" xr3:uid="{985BFC68-A990-46DD-A17E-6C1CE0C38DE5}" name="Qté Vendues" totalsRowFunction="sum" dataDxfId="10" totalsRow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FC8F36-BC15-4F55-BF1C-8698B0839BD9}" name="TableauD40" displayName="TableauD40" ref="D41:F51" headerRowDxfId="8" dataDxfId="7">
  <autoFilter ref="D41:F51" xr:uid="{BBFC8F36-BC15-4F55-BF1C-8698B0839BD9}"/>
  <tableColumns count="3">
    <tableColumn id="1" xr3:uid="{1C5AE96F-0266-4AC5-BA37-789AA286EE04}" name="Intitulé Client" totalsRowLabel="Total" dataDxfId="6"/>
    <tableColumn id="2" xr3:uid="{F6433579-150A-4EB5-AF50-A7B1F583EA89}" name="N° de pièce" dataDxfId="5"/>
    <tableColumn id="3" xr3:uid="{D5CCDC4E-70D1-4909-838E-570295B56C7E}" name="CA HT Net" totalsRowFunction="sum" dataDxfId="4" totalsRowDxfId="3"/>
  </tableColumns>
  <tableStyleInfo name="TableStyleLight9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4147EA-2CA4-4956-B477-BC7DEA2CB93D}" name="TableauBE3" displayName="TableauBE3" ref="BE4:BF10" totalsRowCount="1">
  <autoFilter ref="BE4:BF9" xr:uid="{544147EA-2CA4-4956-B477-BC7DEA2CB93D}"/>
  <tableColumns count="2">
    <tableColumn id="1" xr3:uid="{B37056C1-E9DC-428C-BF26-436EE119ADB8}" name="Période" totalsRowLabel="Total" dataDxfId="2"/>
    <tableColumn id="2" xr3:uid="{5F530FE2-B08E-417D-A7C2-523FFC7C6774}" name="CA HT Net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5859-07E1-49F7-A970-45A7D33AA32A}">
  <dimension ref="A1:AJ44"/>
  <sheetViews>
    <sheetView showGridLines="0" tabSelected="1" zoomScale="85" zoomScaleNormal="85" workbookViewId="0">
      <selection activeCell="P11" sqref="P11"/>
    </sheetView>
  </sheetViews>
  <sheetFormatPr baseColWidth="10" defaultRowHeight="16.8" x14ac:dyDescent="0.4"/>
  <cols>
    <col min="19" max="23" width="7.19921875" customWidth="1"/>
  </cols>
  <sheetData>
    <row r="1" spans="1:36" ht="15" customHeight="1" x14ac:dyDescent="0.4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4"/>
      <c r="M1" s="54"/>
      <c r="N1" s="55"/>
      <c r="O1" s="56"/>
      <c r="P1" s="54"/>
      <c r="Q1" s="54"/>
      <c r="R1" s="55"/>
      <c r="S1" s="56"/>
      <c r="T1" s="54"/>
      <c r="U1" s="54"/>
      <c r="V1" s="55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49.2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4"/>
      <c r="M2" s="54"/>
      <c r="N2" s="58"/>
      <c r="O2" s="56"/>
      <c r="P2" s="54"/>
      <c r="Q2" s="54"/>
      <c r="R2" s="58"/>
      <c r="S2" s="56"/>
      <c r="T2" s="54"/>
      <c r="U2" s="54"/>
      <c r="V2" s="5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5" spans="1:36" ht="22.8" customHeight="1" x14ac:dyDescent="0.4"/>
    <row r="7" spans="1:36" ht="21" x14ac:dyDescent="0.4">
      <c r="B7" s="61" t="s">
        <v>56</v>
      </c>
    </row>
    <row r="8" spans="1:36" ht="21.6" x14ac:dyDescent="0.4">
      <c r="B8" s="49"/>
    </row>
    <row r="9" spans="1:36" ht="21.6" x14ac:dyDescent="0.4">
      <c r="B9" s="49"/>
    </row>
    <row r="10" spans="1:36" ht="21.6" x14ac:dyDescent="0.4">
      <c r="B10" s="49"/>
    </row>
    <row r="11" spans="1:36" ht="21.6" x14ac:dyDescent="0.4">
      <c r="B11" s="49"/>
    </row>
    <row r="12" spans="1:36" ht="21" x14ac:dyDescent="0.4">
      <c r="B12" s="61" t="s">
        <v>57</v>
      </c>
    </row>
    <row r="13" spans="1:36" ht="21.6" x14ac:dyDescent="0.4">
      <c r="B13" s="49"/>
    </row>
    <row r="14" spans="1:36" ht="21.6" x14ac:dyDescent="0.4">
      <c r="B14" s="49"/>
    </row>
    <row r="15" spans="1:36" ht="21.6" x14ac:dyDescent="0.4">
      <c r="B15" s="49"/>
    </row>
    <row r="16" spans="1:36" ht="21.6" x14ac:dyDescent="0.4">
      <c r="B16" s="49"/>
    </row>
    <row r="17" spans="1:36" ht="21" x14ac:dyDescent="0.4">
      <c r="B17" s="61" t="s">
        <v>58</v>
      </c>
    </row>
    <row r="22" spans="1:36" ht="15" customHeight="1" x14ac:dyDescent="0.4">
      <c r="A22" s="59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15" customHeight="1" x14ac:dyDescent="0.4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5" customHeight="1" x14ac:dyDescent="0.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5" customHeight="1" x14ac:dyDescent="0.4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5" customHeight="1" x14ac:dyDescent="0.4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ht="15" customHeight="1" x14ac:dyDescent="0.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5" customHeight="1" x14ac:dyDescent="0.4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7.5" customHeight="1" x14ac:dyDescent="0.4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x14ac:dyDescent="0.4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x14ac:dyDescent="0.4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x14ac:dyDescent="0.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x14ac:dyDescent="0.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x14ac:dyDescent="0.4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x14ac:dyDescent="0.4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x14ac:dyDescent="0.4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x14ac:dyDescent="0.4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x14ac:dyDescent="0.4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x14ac:dyDescent="0.4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x14ac:dyDescent="0.4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x14ac:dyDescent="0.4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x14ac:dyDescent="0.4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x14ac:dyDescent="0.4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8188-8F0F-4BA1-ADEC-94A09B0A8A66}">
  <dimension ref="A1:BR133"/>
  <sheetViews>
    <sheetView showGridLines="0" zoomScale="70" zoomScaleNormal="70" workbookViewId="0">
      <pane ySplit="8" topLeftCell="A9" activePane="bottomLeft" state="frozen"/>
      <selection pane="bottomLeft" activeCell="Y10" sqref="Y10"/>
    </sheetView>
  </sheetViews>
  <sheetFormatPr baseColWidth="10" defaultRowHeight="16.8" x14ac:dyDescent="0.4"/>
  <cols>
    <col min="1" max="3" width="4.59765625" customWidth="1"/>
    <col min="4" max="4" width="28.69921875" customWidth="1"/>
    <col min="5" max="5" width="21.69921875" customWidth="1"/>
    <col min="6" max="6" width="16.09765625" customWidth="1"/>
    <col min="7" max="9" width="4.59765625" customWidth="1"/>
    <col min="10" max="10" width="11.8984375" customWidth="1"/>
    <col min="11" max="11" width="20.09765625" customWidth="1"/>
    <col min="12" max="14" width="11.19921875" customWidth="1"/>
    <col min="15" max="15" width="26.5" customWidth="1"/>
    <col min="16" max="16" width="10.69921875" customWidth="1"/>
    <col min="17" max="17" width="11.8984375" customWidth="1"/>
    <col min="18" max="18" width="10.59765625" customWidth="1"/>
    <col min="19" max="19" width="24.5" customWidth="1"/>
    <col min="20" max="20" width="16.8984375" style="1" customWidth="1"/>
    <col min="21" max="23" width="15.5" style="1" customWidth="1"/>
    <col min="24" max="24" width="16.5" style="1" customWidth="1"/>
    <col min="25" max="25" width="10.59765625" customWidth="1"/>
    <col min="33" max="33" width="16.5" bestFit="1" customWidth="1"/>
    <col min="38" max="38" width="16.5" bestFit="1" customWidth="1"/>
    <col min="39" max="39" width="17.3984375" bestFit="1" customWidth="1"/>
    <col min="57" max="57" width="44" bestFit="1" customWidth="1"/>
    <col min="58" max="58" width="18.09765625" customWidth="1"/>
    <col min="59" max="59" width="12.09765625" customWidth="1"/>
    <col min="63" max="63" width="16.5" bestFit="1" customWidth="1"/>
    <col min="64" max="64" width="17.09765625" bestFit="1" customWidth="1"/>
  </cols>
  <sheetData>
    <row r="1" spans="1:70" ht="89.25" customHeight="1" x14ac:dyDescent="0.4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70" x14ac:dyDescent="0.4">
      <c r="A2" s="8"/>
      <c r="Y2" s="9"/>
      <c r="BE2" s="2"/>
    </row>
    <row r="3" spans="1:70" ht="11.25" customHeight="1" x14ac:dyDescent="0.4">
      <c r="A3" s="8"/>
      <c r="Y3" s="9"/>
      <c r="BE3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1_0_0_D=6x2;INF01@E=0,S=5,G=0,T=0,P=0,O=NF='Texte'_B='0'_U='0'_I='0'_FN='Calibri'_FS='10'_FC='#000000'_BC='#FFFFFF'_AH='1'_AV='1'_Br=[]_BrS='0'_BrC='#FFFFFF'_WpT='0':E=1,S=1"&amp;"140,G=0,T=0,P=0,O=NF='Nombre'_B='0'_U='0'_I='0'_FN='Calibri'_FS='10'_FC='#000000'_BC='#FFFFFF'_AH='3'_AV='1'_Br=[]_BrS='0'_BrC='#FFFFFF'_WpT='0':@R=A,S=1163,V={0}:R=B,S=1118,V=Facture..Facture comptabilisée:R=C,S=1002|10"&amp;"02,V={1}:R=D,S=5,V={2}:",$K$7,$E$7,$R$8)</f>
        <v/>
      </c>
      <c r="BK3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1_1_D=7x2;INF01@E=0,S=1002|1022,G=0,T=0,P=0,O=NF='Texte'_B='0'_U='0'_I='0'_FN='Calibri'_FS='10'_FC='#000000'_BC='#FFFFFF'_AH='1'_AV='1'_Br=[]_BrS='0'_BrC='#FFFFFF'_WpT='0'"&amp;":E=1,S=1165,G=0,T=0,P=0,O=NF='Nombre'_B='0'_U='0'_I='0'_FN='Calibri'_FS='10'_FC='#000000'_BC='#FFFFFF'_AH='3'_AV='1'_Br=[]_BrS='0'_BrC='#FFFFFF'_WpT='0':@R=A,S=1163,V={0}:R=B,S=1118,V=Facture..Facture comptabilisée:R=C,S"&amp;"=1002|1002,V={1}:R=D,S=5,V={2}:",$K$7,$E$7,$R$8)</f>
        <v/>
      </c>
    </row>
    <row r="4" spans="1:70" x14ac:dyDescent="0.4">
      <c r="A4" s="8"/>
      <c r="Y4" s="9"/>
      <c r="BE4" t="s">
        <v>44</v>
      </c>
      <c r="BF4" t="s">
        <v>2</v>
      </c>
      <c r="BK4" t="s">
        <v>5</v>
      </c>
      <c r="BL4" t="s">
        <v>4</v>
      </c>
      <c r="BQ4" s="3" t="str">
        <f>K48</f>
        <v>N-1</v>
      </c>
      <c r="BR4" s="16">
        <f>L48</f>
        <v>0</v>
      </c>
    </row>
    <row r="5" spans="1:70" x14ac:dyDescent="0.4">
      <c r="A5" s="8"/>
      <c r="V5" s="23"/>
      <c r="Y5" s="9"/>
      <c r="BE5" s="3" t="s">
        <v>45</v>
      </c>
      <c r="BF5" s="4">
        <v>144351.29999999999</v>
      </c>
      <c r="BK5" s="3" t="s">
        <v>6</v>
      </c>
      <c r="BL5" s="4">
        <v>8</v>
      </c>
      <c r="BQ5" t="str">
        <f>K44</f>
        <v>N</v>
      </c>
      <c r="BR5" s="16">
        <f>L44</f>
        <v>230080.95</v>
      </c>
    </row>
    <row r="6" spans="1:70" s="22" customFormat="1" ht="54" x14ac:dyDescent="0.4">
      <c r="A6" s="28"/>
      <c r="E6" s="29" t="s">
        <v>0</v>
      </c>
      <c r="K6" s="29" t="s">
        <v>16</v>
      </c>
      <c r="O6" s="29" t="s">
        <v>17</v>
      </c>
      <c r="S6" s="29" t="s">
        <v>18</v>
      </c>
      <c r="U6" s="30"/>
      <c r="V6" s="31"/>
      <c r="W6" s="30"/>
      <c r="X6" s="30"/>
      <c r="Y6" s="32"/>
      <c r="BE6" s="3" t="s">
        <v>46</v>
      </c>
      <c r="BF6" s="4">
        <v>79083.17</v>
      </c>
      <c r="BK6" s="3" t="s">
        <v>7</v>
      </c>
      <c r="BL6" s="4">
        <v>39</v>
      </c>
    </row>
    <row r="7" spans="1:70" ht="42.6" customHeight="1" x14ac:dyDescent="0.4">
      <c r="A7" s="8"/>
      <c r="E7" s="26" t="s">
        <v>1</v>
      </c>
      <c r="G7" s="17"/>
      <c r="K7" s="26" t="s">
        <v>22</v>
      </c>
      <c r="O7" s="26" t="s">
        <v>35</v>
      </c>
      <c r="P7" s="17"/>
      <c r="Q7" s="17"/>
      <c r="S7" s="27" t="s">
        <v>40</v>
      </c>
      <c r="V7" s="23"/>
      <c r="W7" s="17"/>
      <c r="X7" s="17"/>
      <c r="Y7" s="9"/>
      <c r="BE7" s="3" t="s">
        <v>47</v>
      </c>
      <c r="BF7" s="4">
        <v>2630</v>
      </c>
      <c r="BK7" s="3" t="s">
        <v>8</v>
      </c>
      <c r="BL7" s="4">
        <v>7</v>
      </c>
    </row>
    <row r="8" spans="1:70" x14ac:dyDescent="0.4">
      <c r="A8" s="8"/>
      <c r="R8" s="33" t="str">
        <f>$O$7&amp;".."&amp;$S$7</f>
        <v>201206..201305</v>
      </c>
      <c r="U8" s="23">
        <f>S7-1</f>
        <v>201304</v>
      </c>
      <c r="V8" s="23"/>
      <c r="W8" s="23"/>
      <c r="X8" s="23"/>
      <c r="Y8" s="9"/>
      <c r="BE8" s="3" t="s">
        <v>48</v>
      </c>
      <c r="BF8" s="4">
        <v>2158.56</v>
      </c>
      <c r="BG8" s="4"/>
      <c r="BK8" s="3" t="s">
        <v>36</v>
      </c>
      <c r="BL8" s="4">
        <v>116</v>
      </c>
    </row>
    <row r="9" spans="1:70" ht="9" customHeight="1" x14ac:dyDescent="0.4">
      <c r="A9" s="8"/>
      <c r="R9" s="33"/>
      <c r="Y9" s="9"/>
      <c r="BE9" s="3" t="s">
        <v>40</v>
      </c>
      <c r="BF9" s="4">
        <v>1857.92</v>
      </c>
      <c r="BK9" s="3" t="s">
        <v>9</v>
      </c>
      <c r="BL9" s="4">
        <v>3</v>
      </c>
    </row>
    <row r="10" spans="1:70" x14ac:dyDescent="0.4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4" t="str">
        <f>$O$7-100&amp;".."&amp;$S$7-100</f>
        <v>201106..201205</v>
      </c>
      <c r="S10" s="11"/>
      <c r="T10" s="21"/>
      <c r="U10" s="21"/>
      <c r="V10" s="21"/>
      <c r="W10" s="21"/>
      <c r="X10" s="21"/>
      <c r="Y10" s="12"/>
      <c r="BE10" t="s">
        <v>3</v>
      </c>
      <c r="BF10" s="4">
        <f>SUBTOTAL(109,TableauBE3[CA HT Net])</f>
        <v>230080.94999999998</v>
      </c>
      <c r="BK10" s="3" t="s">
        <v>10</v>
      </c>
      <c r="BL10" s="4">
        <v>10</v>
      </c>
    </row>
    <row r="11" spans="1:70" ht="50.4" customHeight="1" x14ac:dyDescent="0.4">
      <c r="A11" s="46" t="s">
        <v>49</v>
      </c>
      <c r="B11" s="46"/>
      <c r="C11" s="46"/>
      <c r="D11" s="46"/>
      <c r="E11" s="46"/>
      <c r="F11" s="46"/>
      <c r="G11" s="46"/>
      <c r="H11" s="46"/>
      <c r="I11" s="46"/>
      <c r="J11" s="48"/>
      <c r="K11" s="45" t="s">
        <v>50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BK11" t="s">
        <v>3</v>
      </c>
      <c r="BL11" s="4">
        <f>SUBTOTAL(109,TableauBK3[Qté Vendues])</f>
        <v>183</v>
      </c>
    </row>
    <row r="12" spans="1:70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5"/>
      <c r="L12" s="6"/>
      <c r="M12" s="6"/>
      <c r="N12" s="6"/>
      <c r="O12" s="6"/>
      <c r="P12" s="6"/>
      <c r="Q12" s="6"/>
      <c r="R12" s="6"/>
      <c r="S12" s="6"/>
      <c r="T12" s="13"/>
      <c r="U12" s="13"/>
      <c r="V12" s="13"/>
      <c r="W12" s="13"/>
      <c r="X12" s="13"/>
      <c r="Y12" s="7"/>
    </row>
    <row r="13" spans="1:70" x14ac:dyDescent="0.4">
      <c r="A13" s="8"/>
      <c r="K13" s="8"/>
      <c r="Y13" s="9"/>
    </row>
    <row r="14" spans="1:70" x14ac:dyDescent="0.4">
      <c r="A14" s="8"/>
      <c r="K14" s="8"/>
      <c r="Y14" s="9"/>
    </row>
    <row r="15" spans="1:70" x14ac:dyDescent="0.4">
      <c r="A15" s="8"/>
      <c r="K15" s="8"/>
      <c r="Y15" s="9"/>
    </row>
    <row r="16" spans="1:70" x14ac:dyDescent="0.4">
      <c r="A16" s="8"/>
      <c r="K16" s="8"/>
      <c r="Y16" s="9"/>
    </row>
    <row r="17" spans="1:25" x14ac:dyDescent="0.4">
      <c r="A17" s="8"/>
      <c r="K17" s="8"/>
      <c r="Y17" s="9"/>
    </row>
    <row r="18" spans="1:25" x14ac:dyDescent="0.4">
      <c r="A18" s="8"/>
      <c r="K18" s="8"/>
      <c r="Y18" s="9"/>
    </row>
    <row r="19" spans="1:25" x14ac:dyDescent="0.4">
      <c r="A19" s="8"/>
      <c r="K19" s="8"/>
      <c r="Y19" s="9"/>
    </row>
    <row r="20" spans="1:25" x14ac:dyDescent="0.4">
      <c r="A20" s="8"/>
      <c r="K20" s="8"/>
      <c r="Y20" s="9"/>
    </row>
    <row r="21" spans="1:25" x14ac:dyDescent="0.4">
      <c r="A21" s="8"/>
      <c r="K21" s="8"/>
      <c r="Y21" s="9"/>
    </row>
    <row r="22" spans="1:25" x14ac:dyDescent="0.4">
      <c r="A22" s="8"/>
      <c r="K22" s="8"/>
      <c r="Y22" s="9"/>
    </row>
    <row r="23" spans="1:25" x14ac:dyDescent="0.4">
      <c r="A23" s="8"/>
      <c r="K23" s="8"/>
      <c r="Y23" s="9"/>
    </row>
    <row r="24" spans="1:25" x14ac:dyDescent="0.4">
      <c r="A24" s="8"/>
      <c r="K24" s="8"/>
      <c r="Y24" s="9"/>
    </row>
    <row r="25" spans="1:25" x14ac:dyDescent="0.4">
      <c r="A25" s="8"/>
      <c r="K25" s="8"/>
      <c r="Y25" s="9"/>
    </row>
    <row r="26" spans="1:25" x14ac:dyDescent="0.4">
      <c r="A26" s="8"/>
      <c r="K26" s="8"/>
      <c r="Y26" s="9"/>
    </row>
    <row r="27" spans="1:25" x14ac:dyDescent="0.4">
      <c r="A27" s="8"/>
      <c r="K27" s="8"/>
      <c r="Y27" s="9"/>
    </row>
    <row r="28" spans="1:25" x14ac:dyDescent="0.4">
      <c r="A28" s="8"/>
      <c r="K28" s="8"/>
      <c r="Y28" s="9"/>
    </row>
    <row r="29" spans="1:25" x14ac:dyDescent="0.4">
      <c r="A29" s="8"/>
      <c r="K29" s="8"/>
      <c r="Y29" s="9"/>
    </row>
    <row r="30" spans="1:25" x14ac:dyDescent="0.4">
      <c r="A30" s="8"/>
      <c r="K30" s="8"/>
      <c r="Y30" s="9"/>
    </row>
    <row r="31" spans="1:25" x14ac:dyDescent="0.4">
      <c r="A31" s="8"/>
      <c r="K31" s="8"/>
      <c r="Y31" s="9"/>
    </row>
    <row r="32" spans="1:25" x14ac:dyDescent="0.4">
      <c r="A32" s="8"/>
      <c r="K32" s="8"/>
      <c r="Y32" s="9"/>
    </row>
    <row r="33" spans="1:64" x14ac:dyDescent="0.4">
      <c r="A33" s="8"/>
      <c r="K33" s="8"/>
      <c r="Y33" s="9"/>
    </row>
    <row r="34" spans="1:64" x14ac:dyDescent="0.4">
      <c r="A34" s="8"/>
      <c r="K34" s="8"/>
      <c r="Y34" s="9"/>
    </row>
    <row r="35" spans="1:64" x14ac:dyDescent="0.4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1"/>
      <c r="M35" s="11"/>
      <c r="N35" s="11"/>
      <c r="O35" s="11"/>
      <c r="P35" s="11"/>
      <c r="Q35" s="11"/>
      <c r="R35" s="11"/>
      <c r="S35" s="11"/>
      <c r="T35" s="21"/>
      <c r="U35" s="21"/>
      <c r="V35" s="21"/>
      <c r="W35" s="21"/>
      <c r="X35" s="21"/>
      <c r="Y35" s="12"/>
    </row>
    <row r="36" spans="1:64" ht="50.4" customHeight="1" x14ac:dyDescent="0.4">
      <c r="A36" s="46" t="s">
        <v>11</v>
      </c>
      <c r="B36" s="46"/>
      <c r="C36" s="46"/>
      <c r="D36" s="46"/>
      <c r="E36" s="46"/>
      <c r="F36" s="46"/>
      <c r="G36" s="46"/>
      <c r="H36" s="46"/>
      <c r="I36" s="48"/>
      <c r="J36" s="45" t="s">
        <v>14</v>
      </c>
      <c r="K36" s="46"/>
      <c r="L36" s="46"/>
      <c r="M36" s="46"/>
      <c r="N36" s="46"/>
      <c r="O36" s="46"/>
      <c r="P36" s="46"/>
      <c r="Q36" s="48"/>
      <c r="R36" s="45" t="s">
        <v>20</v>
      </c>
      <c r="S36" s="46"/>
      <c r="T36" s="46"/>
      <c r="U36" s="46"/>
      <c r="V36" s="46"/>
      <c r="W36" s="46"/>
      <c r="X36" s="46"/>
      <c r="Y36" s="47"/>
    </row>
    <row r="37" spans="1:64" x14ac:dyDescent="0.4">
      <c r="A37" s="8"/>
      <c r="I37" s="9"/>
      <c r="J37" s="8"/>
      <c r="Q37" s="9"/>
      <c r="R37" s="8"/>
      <c r="Y37" s="9"/>
    </row>
    <row r="38" spans="1:64" ht="15" customHeight="1" x14ac:dyDescent="0.4">
      <c r="A38" s="8"/>
      <c r="I38" s="9"/>
      <c r="J38" s="8"/>
      <c r="Q38" s="9"/>
      <c r="R38" s="8"/>
      <c r="Y38" s="9"/>
    </row>
    <row r="39" spans="1:64" x14ac:dyDescent="0.4">
      <c r="A39" s="8"/>
      <c r="I39" s="9"/>
      <c r="J39" s="8"/>
      <c r="Q39" s="9"/>
      <c r="R39" s="8"/>
      <c r="Y39" s="9"/>
    </row>
    <row r="40" spans="1:64" ht="33" customHeight="1" x14ac:dyDescent="0.4">
      <c r="A40" s="8"/>
      <c r="D40" t="str">
        <f>_xll.Assistant.XL.RIK_AL("INF12__1_0_1,F=B='1',U='0',I='0',FN='Segoe UI Light',FS='12',FC='#FFFFFF',BC='#008000',AH='1',AV='1',Br=[$top-$bottom],BrS='1',BrC='#778899'_0,C=Total,F=B='1',U='0',I='0',FN='Calibri',FS='10',FC='#000000',BC='#FFFFFF',AH"&amp;"='1',AV='1',Br=[$top-$bottom],BrS='1',BrC='#778899'_10,F,N_0_0_1_D=11x3;INF01@E=0,S=1002|1002,G=0,T=0,P=0,O=NF='Texte'_B='0'_U='0'_I='0'_FN='Calibri'_FS='10'_FC='#000000'_BC='#FFFFFF'_AH='1'_AV='1'_Br=[]_BrS='0'_BrC='#FF"&amp;"FFFF'_WpT='0':E=0,S=1074,G=0,T=0,P=0,O=NF='Texte'_B='0'_U='0'_I='0'_FN='Calibri'_FS='10'_FC='#000000'_BC='#FFFFFF'_AH='1'_AV='1'_Br=[]_BrS='0'_BrC='#FFFFFF'_WpT='0':E=1,S=1140,G=0,T=1,P=1,O=NF='Nombre'_B='0'_U='0'_I='0'_"&amp;"FN='Calibri'_FS='10'_FC='#000000'_BC='#FFFFFF'_AH='3'_AV='1'_Br=[]_BrS='0'_BrC='#FFFFFF'_WpT='0':@R=A,S=1163,V={0}:R=B,S=1118,V=Facture..Facture comptabilisée:R=C,S=1002|1002,V={1}:R=D,S=5,V={2}:",$K$7,$E$7,$R$8)</f>
        <v/>
      </c>
      <c r="I40" s="9"/>
      <c r="J40" s="8"/>
      <c r="Q40" s="9"/>
      <c r="R40" s="8"/>
      <c r="T40"/>
      <c r="U40"/>
      <c r="V40"/>
      <c r="W40"/>
      <c r="X40"/>
      <c r="Y40" s="9"/>
    </row>
    <row r="41" spans="1:64" s="19" customFormat="1" ht="28.95" customHeight="1" x14ac:dyDescent="0.4">
      <c r="A41" s="18"/>
      <c r="D41" s="19" t="s">
        <v>12</v>
      </c>
      <c r="E41" s="19" t="s">
        <v>13</v>
      </c>
      <c r="F41" s="19" t="s">
        <v>2</v>
      </c>
      <c r="I41" s="20"/>
      <c r="J41" s="18"/>
      <c r="Q41" s="20"/>
      <c r="R41" s="18"/>
      <c r="S41"/>
      <c r="T41"/>
      <c r="U41"/>
      <c r="V41"/>
      <c r="W41"/>
      <c r="X41"/>
      <c r="Y41" s="20"/>
      <c r="BE41"/>
      <c r="BF41"/>
      <c r="BK41"/>
      <c r="BL41"/>
    </row>
    <row r="42" spans="1:64" s="19" customFormat="1" ht="35.4" customHeight="1" x14ac:dyDescent="0.4">
      <c r="A42" s="18"/>
      <c r="D42" s="24" t="s">
        <v>33</v>
      </c>
      <c r="E42" s="24" t="s">
        <v>37</v>
      </c>
      <c r="F42" s="25">
        <v>79086</v>
      </c>
      <c r="G42" s="14"/>
      <c r="I42" s="20"/>
      <c r="J42" s="18"/>
      <c r="Q42" s="20"/>
      <c r="R42" s="18"/>
      <c r="S42"/>
      <c r="T42"/>
      <c r="U42"/>
      <c r="V42"/>
      <c r="W42"/>
      <c r="X42"/>
      <c r="Y42" s="20"/>
      <c r="BE42"/>
      <c r="BF42"/>
      <c r="BK42"/>
      <c r="BL42"/>
    </row>
    <row r="43" spans="1:64" s="19" customFormat="1" ht="35.4" customHeight="1" x14ac:dyDescent="0.4">
      <c r="A43" s="18"/>
      <c r="D43" s="24" t="s">
        <v>33</v>
      </c>
      <c r="E43" s="24" t="s">
        <v>38</v>
      </c>
      <c r="F43" s="25">
        <v>72630</v>
      </c>
      <c r="G43" s="14"/>
      <c r="I43" s="20"/>
      <c r="J43" s="18"/>
      <c r="Q43" s="20"/>
      <c r="R43" s="18"/>
      <c r="S43"/>
      <c r="T43"/>
      <c r="U43"/>
      <c r="V43"/>
      <c r="W43"/>
      <c r="X43"/>
      <c r="Y43" s="20"/>
      <c r="BE43"/>
      <c r="BF43"/>
      <c r="BK43"/>
      <c r="BL43"/>
    </row>
    <row r="44" spans="1:64" s="19" customFormat="1" ht="35.4" customHeight="1" x14ac:dyDescent="0.4">
      <c r="A44" s="18"/>
      <c r="D44" s="24" t="s">
        <v>23</v>
      </c>
      <c r="E44" s="24" t="s">
        <v>24</v>
      </c>
      <c r="F44" s="25">
        <v>26499.98</v>
      </c>
      <c r="G44" s="14"/>
      <c r="I44" s="20"/>
      <c r="J44" s="18"/>
      <c r="K44" s="35" t="s">
        <v>21</v>
      </c>
      <c r="L44" s="37">
        <f>_xll.Assistant.XL.RIK_AC("INF12__;INF01@E=1,S=1140,G=0,T=0,P=0:@R=A,S=1163,V={0}:R=B,S=1118,V=Facture..Facture comptabilisée:R=E,S=1002|1002,V={1}:R=D,S=5,V={2}:",$K$7,$E$7,$R$8)</f>
        <v>230080.95</v>
      </c>
      <c r="M44" s="38"/>
      <c r="Q44" s="20"/>
      <c r="R44" s="18"/>
      <c r="S44"/>
      <c r="T44" t="str">
        <f>_xll.Assistant.XL.RIK_AG("INF12_0_0_0_0_0_10,F,N_D=0x0;INF01@E=0,S=1002|1001,G=0,T=1_1,P=-1@E=1,S=1140@@@R=A,S=1163,V={0}:R=B,S=1118,V=Facture,Facture comptabilisée:R=A,S=5,V={1}:R=B,S=1002|1002,V={2}:",$K$7,$R$8,$E$7)</f>
        <v/>
      </c>
      <c r="U44"/>
      <c r="V44"/>
      <c r="W44"/>
      <c r="X44"/>
      <c r="Y44" s="20"/>
      <c r="BE44"/>
      <c r="BF44"/>
      <c r="BK44"/>
      <c r="BL44"/>
    </row>
    <row r="45" spans="1:64" s="19" customFormat="1" ht="35.4" customHeight="1" x14ac:dyDescent="0.4">
      <c r="A45" s="18"/>
      <c r="D45" s="24" t="s">
        <v>25</v>
      </c>
      <c r="E45" s="24" t="s">
        <v>26</v>
      </c>
      <c r="F45" s="25">
        <v>19240</v>
      </c>
      <c r="G45" s="14"/>
      <c r="I45" s="20"/>
      <c r="J45" s="18"/>
      <c r="K45" s="36"/>
      <c r="L45" s="39"/>
      <c r="M45" s="40"/>
      <c r="Q45" s="20"/>
      <c r="R45" s="18"/>
      <c r="S45"/>
      <c r="T45"/>
      <c r="U45"/>
      <c r="V45"/>
      <c r="W45"/>
      <c r="X45"/>
      <c r="Y45" s="20"/>
      <c r="BE45"/>
      <c r="BF45"/>
      <c r="BK45"/>
      <c r="BL45"/>
    </row>
    <row r="46" spans="1:64" s="19" customFormat="1" ht="35.4" customHeight="1" x14ac:dyDescent="0.4">
      <c r="A46" s="18"/>
      <c r="D46" s="24" t="s">
        <v>27</v>
      </c>
      <c r="E46" s="24" t="s">
        <v>28</v>
      </c>
      <c r="F46" s="25">
        <v>18345.32</v>
      </c>
      <c r="G46" s="14"/>
      <c r="I46" s="20"/>
      <c r="J46" s="18"/>
      <c r="Q46" s="20"/>
      <c r="R46" s="18"/>
      <c r="S46"/>
      <c r="T46"/>
      <c r="U46"/>
      <c r="V46"/>
      <c r="W46"/>
      <c r="X46"/>
      <c r="Y46" s="20"/>
      <c r="BE46"/>
      <c r="BF46"/>
      <c r="BK46"/>
      <c r="BL46"/>
    </row>
    <row r="47" spans="1:64" s="19" customFormat="1" ht="35.4" customHeight="1" x14ac:dyDescent="0.4">
      <c r="A47" s="18"/>
      <c r="D47" s="24" t="s">
        <v>29</v>
      </c>
      <c r="E47" s="24" t="s">
        <v>30</v>
      </c>
      <c r="F47" s="25">
        <v>4692.29</v>
      </c>
      <c r="G47" s="14"/>
      <c r="I47" s="20"/>
      <c r="J47" s="18"/>
      <c r="Q47" s="20"/>
      <c r="R47" s="18"/>
      <c r="S47"/>
      <c r="T47"/>
      <c r="U47"/>
      <c r="V47"/>
      <c r="W47"/>
      <c r="X47"/>
      <c r="Y47" s="20"/>
      <c r="BE47"/>
      <c r="BF47"/>
      <c r="BK47"/>
      <c r="BL47"/>
    </row>
    <row r="48" spans="1:64" ht="35.4" customHeight="1" x14ac:dyDescent="0.4">
      <c r="A48" s="8"/>
      <c r="D48" s="24" t="s">
        <v>39</v>
      </c>
      <c r="E48" s="24" t="s">
        <v>41</v>
      </c>
      <c r="F48" s="25">
        <v>2430</v>
      </c>
      <c r="G48" s="14"/>
      <c r="I48" s="9"/>
      <c r="J48" s="8"/>
      <c r="K48" s="15" t="s">
        <v>19</v>
      </c>
      <c r="L48" s="41">
        <f>_xll.Assistant.XL.RIK_AC("INF12__;INF01@E=1,S=1140,G=0,T=0,P=0:@R=A,S=1163,V={0}:R=B,S=1118,V=Facture..Facture comptabilisée:R=E,S=1002|1002,V={1}:R=D,S=5,V={2}:",$K$7,$E$7,$R$10)</f>
        <v>0</v>
      </c>
      <c r="M48" s="41"/>
      <c r="Q48" s="9"/>
      <c r="R48" s="8"/>
      <c r="T48"/>
      <c r="U48"/>
      <c r="V48"/>
      <c r="W48"/>
      <c r="X48"/>
      <c r="Y48" s="9"/>
    </row>
    <row r="49" spans="1:64" s="19" customFormat="1" ht="35.4" customHeight="1" x14ac:dyDescent="0.4">
      <c r="A49" s="18"/>
      <c r="D49" s="24" t="s">
        <v>34</v>
      </c>
      <c r="E49" s="24" t="s">
        <v>42</v>
      </c>
      <c r="F49" s="25">
        <v>2158.56</v>
      </c>
      <c r="G49" s="14"/>
      <c r="I49" s="20"/>
      <c r="J49" s="18"/>
      <c r="Q49" s="20"/>
      <c r="R49" s="18"/>
      <c r="S49"/>
      <c r="T49"/>
      <c r="U49"/>
      <c r="V49"/>
      <c r="W49"/>
      <c r="X49"/>
      <c r="Y49" s="20"/>
      <c r="BE49"/>
      <c r="BF49"/>
      <c r="BK49"/>
      <c r="BL49"/>
    </row>
    <row r="50" spans="1:64" ht="35.4" customHeight="1" x14ac:dyDescent="0.4">
      <c r="A50" s="8"/>
      <c r="D50" s="24" t="s">
        <v>31</v>
      </c>
      <c r="E50" s="24" t="s">
        <v>43</v>
      </c>
      <c r="F50" s="25">
        <v>1857.92</v>
      </c>
      <c r="G50" s="14"/>
      <c r="I50" s="9"/>
      <c r="J50" s="8"/>
      <c r="Q50" s="9"/>
      <c r="R50" s="8"/>
      <c r="T50"/>
      <c r="U50"/>
      <c r="V50"/>
      <c r="W50"/>
      <c r="X50"/>
      <c r="Y50" s="9"/>
    </row>
    <row r="51" spans="1:64" ht="35.4" customHeight="1" x14ac:dyDescent="0.4">
      <c r="A51" s="8"/>
      <c r="D51" s="24" t="s">
        <v>31</v>
      </c>
      <c r="E51" s="24" t="s">
        <v>32</v>
      </c>
      <c r="F51" s="25">
        <v>1760.88</v>
      </c>
      <c r="G51" s="4"/>
      <c r="I51" s="9"/>
      <c r="J51" s="8"/>
      <c r="Q51" s="9"/>
      <c r="R51" s="8"/>
      <c r="T51"/>
      <c r="U51"/>
      <c r="V51"/>
      <c r="W51"/>
      <c r="X51"/>
      <c r="Y51" s="9"/>
    </row>
    <row r="52" spans="1:64" x14ac:dyDescent="0.4">
      <c r="A52" s="8"/>
      <c r="C52" s="3"/>
      <c r="I52" s="9"/>
      <c r="J52" s="8"/>
      <c r="Q52" s="9"/>
      <c r="R52" s="8"/>
      <c r="Y52" s="9"/>
    </row>
    <row r="53" spans="1:64" x14ac:dyDescent="0.4">
      <c r="A53" s="8"/>
      <c r="I53" s="9"/>
      <c r="J53" s="8"/>
      <c r="Q53" s="9"/>
      <c r="R53" s="8"/>
      <c r="Y53" s="9"/>
    </row>
    <row r="54" spans="1:64" x14ac:dyDescent="0.4">
      <c r="A54" s="10"/>
      <c r="B54" s="11"/>
      <c r="C54" s="11"/>
      <c r="D54" s="11"/>
      <c r="E54" s="11"/>
      <c r="F54" s="11"/>
      <c r="G54" s="11"/>
      <c r="H54" s="11"/>
      <c r="I54" s="12"/>
      <c r="J54" s="10"/>
      <c r="K54" s="11"/>
      <c r="L54" s="11"/>
      <c r="M54" s="11"/>
      <c r="N54" s="11"/>
      <c r="O54" s="11"/>
      <c r="P54" s="11"/>
      <c r="Q54" s="12"/>
      <c r="R54" s="10"/>
      <c r="S54" s="11"/>
      <c r="T54" s="21"/>
      <c r="U54" s="21"/>
      <c r="V54" s="21"/>
      <c r="W54" s="21"/>
      <c r="X54" s="21"/>
      <c r="Y54" s="12"/>
    </row>
    <row r="77" spans="32:33" x14ac:dyDescent="0.4">
      <c r="AF77" s="3"/>
      <c r="AG77" s="3"/>
    </row>
    <row r="133" spans="38:39" x14ac:dyDescent="0.4">
      <c r="AL133" s="3"/>
      <c r="AM133" s="3"/>
    </row>
  </sheetData>
  <mergeCells count="9">
    <mergeCell ref="K44:K45"/>
    <mergeCell ref="L44:M45"/>
    <mergeCell ref="L48:M48"/>
    <mergeCell ref="A1:Y1"/>
    <mergeCell ref="R36:Y36"/>
    <mergeCell ref="A11:J11"/>
    <mergeCell ref="K11:Y11"/>
    <mergeCell ref="J36:Q36"/>
    <mergeCell ref="A36:I36"/>
  </mergeCells>
  <pageMargins left="0.7" right="0.7" top="0.75" bottom="0.75" header="0.3" footer="0.3"/>
  <pageSetup paperSize="9" orientation="portrait" r:id="rId1"/>
  <drawing r:id="rId2"/>
  <legacyDrawing r:id="rId3"/>
  <tableParts count="3"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1102-02A4-439E-9F7D-1D018E1874AE}">
  <dimension ref="A1:C3"/>
  <sheetViews>
    <sheetView workbookViewId="0"/>
  </sheetViews>
  <sheetFormatPr baseColWidth="10" defaultRowHeight="16.8" x14ac:dyDescent="0.4"/>
  <sheetData>
    <row r="1" spans="1:3" ht="409.6" x14ac:dyDescent="0.4">
      <c r="C1" s="22" t="s">
        <v>52</v>
      </c>
    </row>
    <row r="2" spans="1:3" ht="409.6" x14ac:dyDescent="0.4">
      <c r="A2" s="22" t="s">
        <v>51</v>
      </c>
      <c r="C2" s="22" t="s">
        <v>53</v>
      </c>
    </row>
    <row r="3" spans="1:3" ht="409.6" x14ac:dyDescent="0.4">
      <c r="C3" s="2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Analyse Client N N-1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Lauren QUEMARD</cp:lastModifiedBy>
  <dcterms:created xsi:type="dcterms:W3CDTF">2020-08-11T08:03:21Z</dcterms:created>
  <dcterms:modified xsi:type="dcterms:W3CDTF">2023-05-03T14:49:35Z</dcterms:modified>
</cp:coreProperties>
</file>